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495" windowHeight="9585" activeTab="1"/>
  </bookViews>
  <sheets>
    <sheet name="中小学" sheetId="1" r:id="rId1"/>
    <sheet name="事业单位" sheetId="2" r:id="rId2"/>
  </sheets>
  <definedNames>
    <definedName name="_xlnm.Print_Titles" localSheetId="1">事业单位!$1:$1</definedName>
    <definedName name="_xlnm.Print_Titles" localSheetId="0">中小学!$1:$1</definedName>
  </definedNames>
  <calcPr calcId="124519"/>
</workbook>
</file>

<file path=xl/calcChain.xml><?xml version="1.0" encoding="utf-8"?>
<calcChain xmlns="http://schemas.openxmlformats.org/spreadsheetml/2006/main">
  <c r="S15" i="1"/>
  <c r="S5"/>
  <c r="S20"/>
  <c r="S21"/>
  <c r="S8"/>
  <c r="S4"/>
  <c r="S6"/>
  <c r="S3"/>
  <c r="S16"/>
  <c r="S17"/>
  <c r="S7"/>
  <c r="S9"/>
  <c r="S10"/>
  <c r="S13"/>
  <c r="S14"/>
  <c r="S12"/>
  <c r="S19"/>
  <c r="S18"/>
  <c r="S11"/>
  <c r="S2"/>
  <c r="G21" i="2"/>
  <c r="L21" s="1"/>
  <c r="G19"/>
  <c r="L19" s="1"/>
  <c r="G17"/>
  <c r="L17" s="1"/>
  <c r="G18"/>
  <c r="L18" s="1"/>
  <c r="K20"/>
  <c r="G20"/>
  <c r="G16"/>
  <c r="L16" s="1"/>
  <c r="G15"/>
  <c r="L15" s="1"/>
  <c r="G14"/>
  <c r="L14" s="1"/>
  <c r="G12"/>
  <c r="L12" s="1"/>
  <c r="G10"/>
  <c r="L10" s="1"/>
  <c r="G13"/>
  <c r="L13" s="1"/>
  <c r="G11"/>
  <c r="L11" s="1"/>
  <c r="G9"/>
  <c r="L9" s="1"/>
  <c r="G6"/>
  <c r="L6" s="1"/>
  <c r="G8"/>
  <c r="L8" s="1"/>
  <c r="G3"/>
  <c r="L3" s="1"/>
  <c r="G2"/>
  <c r="L2" s="1"/>
  <c r="G5"/>
  <c r="L5" s="1"/>
  <c r="G7"/>
  <c r="L7" s="1"/>
  <c r="G4"/>
  <c r="L4" s="1"/>
  <c r="L20" l="1"/>
</calcChain>
</file>

<file path=xl/sharedStrings.xml><?xml version="1.0" encoding="utf-8"?>
<sst xmlns="http://schemas.openxmlformats.org/spreadsheetml/2006/main" count="458" uniqueCount="276">
  <si>
    <t>岗位代码</t>
    <phoneticPr fontId="3" type="noConversion"/>
  </si>
  <si>
    <t>岗位名称</t>
    <phoneticPr fontId="3" type="noConversion"/>
  </si>
  <si>
    <t>座位号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</si>
  <si>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</si>
  <si>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</si>
  <si>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</si>
  <si>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学历</t>
    <phoneticPr fontId="3" type="noConversion"/>
  </si>
  <si>
    <t>毕业学校</t>
    <phoneticPr fontId="3" type="noConversion"/>
  </si>
  <si>
    <t>专业名称</t>
    <phoneticPr fontId="3" type="noConversion"/>
  </si>
  <si>
    <t>资格学段名称</t>
    <phoneticPr fontId="3" type="noConversion"/>
  </si>
  <si>
    <t>资格学科名称</t>
    <phoneticPr fontId="3" type="noConversion"/>
  </si>
  <si>
    <t>综合成绩</t>
    <phoneticPr fontId="3" type="noConversion"/>
  </si>
  <si>
    <t>专业成绩</t>
    <phoneticPr fontId="3" type="noConversion"/>
  </si>
  <si>
    <t>笔试成绩</t>
    <phoneticPr fontId="3" type="noConversion"/>
  </si>
  <si>
    <t>政策加分</t>
    <phoneticPr fontId="3" type="noConversion"/>
  </si>
  <si>
    <t>总分</t>
    <phoneticPr fontId="3" type="noConversion"/>
  </si>
  <si>
    <t>抽签号</t>
    <phoneticPr fontId="3" type="noConversion"/>
  </si>
  <si>
    <t>专业测试成绩</t>
    <phoneticPr fontId="3" type="noConversion"/>
  </si>
  <si>
    <t>入围情况</t>
    <phoneticPr fontId="3" type="noConversion"/>
  </si>
  <si>
    <t>340523001001</t>
  </si>
  <si>
    <t>高中数学</t>
  </si>
  <si>
    <t>505005412</t>
  </si>
  <si>
    <t>朱兴刚</t>
  </si>
  <si>
    <t>男</t>
  </si>
  <si>
    <t>1994-05-05</t>
  </si>
  <si>
    <t>硕士研究生</t>
  </si>
  <si>
    <t>苏州大学</t>
  </si>
  <si>
    <t>应用统计</t>
  </si>
  <si>
    <t>普通高中</t>
  </si>
  <si>
    <t>数学</t>
  </si>
  <si>
    <t>91.5</t>
  </si>
  <si>
    <t>99</t>
  </si>
  <si>
    <t>96</t>
  </si>
  <si>
    <t>0</t>
  </si>
  <si>
    <t>340523001011</t>
  </si>
  <si>
    <t>小学信息技术</t>
  </si>
  <si>
    <t>女</t>
  </si>
  <si>
    <t>本科</t>
  </si>
  <si>
    <t>小学</t>
  </si>
  <si>
    <t>湖州师范学院求真学院</t>
  </si>
  <si>
    <t>78.5</t>
  </si>
  <si>
    <t>105003110</t>
  </si>
  <si>
    <t>张玲</t>
  </si>
  <si>
    <t>1997-02-27</t>
  </si>
  <si>
    <t>巢湖学院</t>
  </si>
  <si>
    <t>旅游管理</t>
  </si>
  <si>
    <t>77</t>
  </si>
  <si>
    <t>77.6</t>
  </si>
  <si>
    <t>340523001004</t>
  </si>
  <si>
    <t>初中生物</t>
  </si>
  <si>
    <t>生物</t>
  </si>
  <si>
    <t>87.5</t>
  </si>
  <si>
    <t>初级中学</t>
  </si>
  <si>
    <t>安徽师范大学</t>
  </si>
  <si>
    <t>505005505</t>
  </si>
  <si>
    <t>邵冉冉</t>
  </si>
  <si>
    <t>1997-11-08</t>
  </si>
  <si>
    <t>生物工程</t>
  </si>
  <si>
    <t>84</t>
  </si>
  <si>
    <t>88.5</t>
  </si>
  <si>
    <t>86.7</t>
  </si>
  <si>
    <t>340523001014</t>
  </si>
  <si>
    <t>小学科学</t>
  </si>
  <si>
    <t>化学</t>
  </si>
  <si>
    <t>105003506</t>
  </si>
  <si>
    <t>赵红霞</t>
  </si>
  <si>
    <t>1995-10-19</t>
  </si>
  <si>
    <t>淮北师范大学</t>
  </si>
  <si>
    <t>化学师范</t>
  </si>
  <si>
    <t>104</t>
  </si>
  <si>
    <t>99.5</t>
  </si>
  <si>
    <t>101.3</t>
  </si>
  <si>
    <t>105003511</t>
  </si>
  <si>
    <t>张新若</t>
  </si>
  <si>
    <t>1995-12-09</t>
  </si>
  <si>
    <t>西安文理学院</t>
  </si>
  <si>
    <t>105</t>
  </si>
  <si>
    <t>101.4</t>
  </si>
  <si>
    <t>黄山学院</t>
  </si>
  <si>
    <t>340523001007</t>
  </si>
  <si>
    <t>初中信息技术</t>
  </si>
  <si>
    <t>505005607</t>
  </si>
  <si>
    <t>王子艺</t>
  </si>
  <si>
    <t>1998-03-13</t>
  </si>
  <si>
    <t>蚌埠学院</t>
  </si>
  <si>
    <t>网络工程</t>
  </si>
  <si>
    <t>79.5</t>
  </si>
  <si>
    <t>90</t>
  </si>
  <si>
    <t>85.8</t>
  </si>
  <si>
    <t>340523001003</t>
  </si>
  <si>
    <t>初中化学</t>
  </si>
  <si>
    <t>89.5</t>
  </si>
  <si>
    <t>应用化学</t>
  </si>
  <si>
    <t>505004517</t>
  </si>
  <si>
    <t>石朕</t>
  </si>
  <si>
    <t>1995-11-09</t>
  </si>
  <si>
    <t>安徽工业大学</t>
  </si>
  <si>
    <t>88</t>
  </si>
  <si>
    <t>86.4</t>
  </si>
  <si>
    <t>340523001005</t>
  </si>
  <si>
    <t>初中道德与法治</t>
  </si>
  <si>
    <t>安庆师范大学</t>
  </si>
  <si>
    <t>道德与法治</t>
  </si>
  <si>
    <t>505004105</t>
  </si>
  <si>
    <t>何文雅</t>
  </si>
  <si>
    <t>1997-04-06</t>
  </si>
  <si>
    <t>学前教育</t>
  </si>
  <si>
    <t>95.5</t>
  </si>
  <si>
    <t>92.7</t>
  </si>
  <si>
    <t>阜阳师范大学</t>
  </si>
  <si>
    <t>92.5</t>
  </si>
  <si>
    <t>340523001002</t>
  </si>
  <si>
    <t>高中地理</t>
  </si>
  <si>
    <t>地理科学</t>
  </si>
  <si>
    <t>地理</t>
  </si>
  <si>
    <t>505004722</t>
  </si>
  <si>
    <t>丁开创</t>
  </si>
  <si>
    <t>1997-09-26</t>
  </si>
  <si>
    <t>三峡大学科技学院</t>
  </si>
  <si>
    <t>网络与新媒体</t>
  </si>
  <si>
    <t>85</t>
  </si>
  <si>
    <t>86.8</t>
  </si>
  <si>
    <t>340523001012</t>
  </si>
  <si>
    <t>小学道德与法治（品德与社会）</t>
  </si>
  <si>
    <t>105002630</t>
  </si>
  <si>
    <t>普时枫</t>
  </si>
  <si>
    <t>1992-06-22</t>
  </si>
  <si>
    <t>历史学</t>
  </si>
  <si>
    <t>历史</t>
  </si>
  <si>
    <t>107</t>
  </si>
  <si>
    <t>103.8</t>
  </si>
  <si>
    <t>98.5</t>
  </si>
  <si>
    <t>105002617</t>
  </si>
  <si>
    <t>潘苗</t>
  </si>
  <si>
    <t>1993-09-05</t>
  </si>
  <si>
    <t>法学</t>
  </si>
  <si>
    <t>103.5</t>
  </si>
  <si>
    <t>98.7</t>
  </si>
  <si>
    <t>340523001006</t>
  </si>
  <si>
    <t>初中地理</t>
  </si>
  <si>
    <t>滁州学院</t>
  </si>
  <si>
    <t>505004711</t>
  </si>
  <si>
    <t>杨俊</t>
  </si>
  <si>
    <t>1993-05-16</t>
  </si>
  <si>
    <t>90.5</t>
  </si>
  <si>
    <t>90.1</t>
  </si>
  <si>
    <t>340523001008</t>
  </si>
  <si>
    <t>小学音乐</t>
  </si>
  <si>
    <t>74</t>
  </si>
  <si>
    <t>音乐</t>
  </si>
  <si>
    <t>105000923</t>
  </si>
  <si>
    <t>田力</t>
  </si>
  <si>
    <t>1996-07-06</t>
  </si>
  <si>
    <t>池州学院</t>
  </si>
  <si>
    <t>音乐学</t>
  </si>
  <si>
    <t>82.6</t>
  </si>
  <si>
    <t>105000916</t>
  </si>
  <si>
    <t>王雨婷</t>
  </si>
  <si>
    <t>1997-10-04</t>
  </si>
  <si>
    <t>皖西学院</t>
  </si>
  <si>
    <t>71.5</t>
  </si>
  <si>
    <t>79.9</t>
  </si>
  <si>
    <t>宿州学院</t>
  </si>
  <si>
    <t>340523001010</t>
  </si>
  <si>
    <t>小学美术</t>
  </si>
  <si>
    <t>105002917</t>
  </si>
  <si>
    <t>柴小宇</t>
  </si>
  <si>
    <t>1996-12-06</t>
  </si>
  <si>
    <t>江汉大学</t>
  </si>
  <si>
    <t>美术学</t>
  </si>
  <si>
    <t>美术</t>
  </si>
  <si>
    <t>100.5</t>
  </si>
  <si>
    <t>102.3</t>
  </si>
  <si>
    <t>105002705</t>
  </si>
  <si>
    <t>程千雲</t>
  </si>
  <si>
    <t>1994-10-24</t>
  </si>
  <si>
    <t>安徽文达信息工程学院</t>
  </si>
  <si>
    <t>视觉传达设计</t>
  </si>
  <si>
    <t>103</t>
  </si>
  <si>
    <t>100.3</t>
  </si>
  <si>
    <t>340523001009</t>
  </si>
  <si>
    <t>小学体育</t>
  </si>
  <si>
    <t>体育</t>
  </si>
  <si>
    <t>105000706</t>
  </si>
  <si>
    <t>李杰</t>
  </si>
  <si>
    <t>1996-12-03</t>
  </si>
  <si>
    <t>体育教育</t>
  </si>
  <si>
    <t>90.9</t>
  </si>
  <si>
    <t>340523001013</t>
  </si>
  <si>
    <t>105000626</t>
  </si>
  <si>
    <t>严成旭</t>
  </si>
  <si>
    <t>1999-05-04</t>
  </si>
  <si>
    <t>南京体育学院</t>
  </si>
  <si>
    <t>武术与民族传统体育</t>
  </si>
  <si>
    <t>87.2</t>
  </si>
  <si>
    <t>105000604</t>
  </si>
  <si>
    <t>张莹莹</t>
  </si>
  <si>
    <t>1999-03-06</t>
  </si>
  <si>
    <t>专科</t>
  </si>
  <si>
    <t>安徽体育运动职业技术学院</t>
  </si>
  <si>
    <t>92.4</t>
  </si>
  <si>
    <t>105000714</t>
  </si>
  <si>
    <t>黄世芳</t>
  </si>
  <si>
    <t>1997-11-11</t>
  </si>
  <si>
    <t>100</t>
  </si>
  <si>
    <t>87</t>
  </si>
  <si>
    <t>92.2</t>
  </si>
  <si>
    <t>报考岗位</t>
    <phoneticPr fontId="11" type="noConversion"/>
  </si>
  <si>
    <t>准考证号</t>
    <phoneticPr fontId="11" type="noConversion"/>
  </si>
  <si>
    <t>姓名</t>
    <phoneticPr fontId="11" type="noConversion"/>
  </si>
  <si>
    <t>职业能力倾向测验</t>
    <phoneticPr fontId="11" type="noConversion"/>
  </si>
  <si>
    <t>综合应用能力</t>
    <phoneticPr fontId="11" type="noConversion"/>
  </si>
  <si>
    <t>专业科目成绩</t>
    <phoneticPr fontId="11" type="noConversion"/>
  </si>
  <si>
    <t>总分</t>
    <phoneticPr fontId="11" type="noConversion"/>
  </si>
  <si>
    <t>抽签号</t>
    <phoneticPr fontId="11" type="noConversion"/>
  </si>
  <si>
    <t>无生上课成绩</t>
    <phoneticPr fontId="11" type="noConversion"/>
  </si>
  <si>
    <t>技能考核成绩</t>
    <phoneticPr fontId="11" type="noConversion"/>
  </si>
  <si>
    <t>专业测试成绩</t>
    <phoneticPr fontId="11" type="noConversion"/>
  </si>
  <si>
    <t>总成绩</t>
    <phoneticPr fontId="11" type="noConversion"/>
  </si>
  <si>
    <t>1006007</t>
  </si>
  <si>
    <t>0034100402205</t>
  </si>
  <si>
    <t>张文萱</t>
  </si>
  <si>
    <t>0034100402125</t>
  </si>
  <si>
    <t>张庭</t>
  </si>
  <si>
    <t>0034100402121</t>
  </si>
  <si>
    <t>李娴</t>
  </si>
  <si>
    <t>0034100402210</t>
  </si>
  <si>
    <t>孙雨蓉</t>
  </si>
  <si>
    <t>0034100402215</t>
  </si>
  <si>
    <t>路丹丹</t>
  </si>
  <si>
    <t>0034100402214</t>
  </si>
  <si>
    <t>闵青云</t>
  </si>
  <si>
    <t>0034100402126</t>
  </si>
  <si>
    <t>王雪莲</t>
  </si>
  <si>
    <t>1006008</t>
  </si>
  <si>
    <t>0034100402527</t>
  </si>
  <si>
    <t>孔达</t>
  </si>
  <si>
    <t>0034100402321</t>
  </si>
  <si>
    <t>张倩</t>
  </si>
  <si>
    <t>0034100402515</t>
  </si>
  <si>
    <t>张欢</t>
  </si>
  <si>
    <t>1006009</t>
  </si>
  <si>
    <t>0034100402430</t>
  </si>
  <si>
    <t>杨悦</t>
  </si>
  <si>
    <t>0034100402630</t>
  </si>
  <si>
    <t>汤婷婷</t>
  </si>
  <si>
    <t>0034100402918</t>
  </si>
  <si>
    <t>唐贇</t>
  </si>
  <si>
    <t>0034100403002</t>
  </si>
  <si>
    <t>王琦妍</t>
  </si>
  <si>
    <t>0034100402916</t>
  </si>
  <si>
    <t>杨春雪</t>
  </si>
  <si>
    <t>1006012</t>
  </si>
  <si>
    <t>0034101704129</t>
  </si>
  <si>
    <t>尹传宝</t>
  </si>
  <si>
    <t>1006010</t>
  </si>
  <si>
    <t>0034101704107</t>
  </si>
  <si>
    <t>李岚</t>
  </si>
  <si>
    <t>0034101704111</t>
  </si>
  <si>
    <t>朱杨莲</t>
  </si>
  <si>
    <t>1006011</t>
  </si>
  <si>
    <t>0034101704114</t>
  </si>
  <si>
    <t>杨颖</t>
  </si>
  <si>
    <t>1006013</t>
  </si>
  <si>
    <t>0034101704203</t>
  </si>
  <si>
    <t>沈雨馨</t>
  </si>
  <si>
    <t>名次</t>
    <phoneticPr fontId="3" type="noConversion"/>
  </si>
  <si>
    <t>总成绩</t>
    <phoneticPr fontId="3" type="noConversion"/>
  </si>
  <si>
    <t>入围情况</t>
    <phoneticPr fontId="3" type="noConversion"/>
  </si>
  <si>
    <t>名次</t>
    <phoneticPr fontId="3" type="noConversion"/>
  </si>
  <si>
    <t>备注</t>
    <phoneticPr fontId="3" type="noConversion"/>
  </si>
  <si>
    <t>语文</t>
    <phoneticPr fontId="10" type="noConversion"/>
  </si>
  <si>
    <t>政治</t>
    <phoneticPr fontId="10" type="noConversion"/>
  </si>
  <si>
    <t>舞蹈</t>
    <phoneticPr fontId="10" type="noConversion"/>
  </si>
  <si>
    <t>地理</t>
    <phoneticPr fontId="10" type="noConversion"/>
  </si>
  <si>
    <t>拟入围体检考察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</si>
</sst>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_);[Red]\(0\)"/>
  </numFmts>
  <fonts count="13">
    <font>
      <sz val="12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微软雅黑"/>
      <family val="2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indexed="17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" fontId="2" fillId="0" borderId="1" xfId="0" applyNumberFormat="1" applyFont="1" applyFill="1" applyBorder="1">
      <alignment vertical="center"/>
    </xf>
    <xf numFmtId="1" fontId="2" fillId="0" borderId="0" xfId="0" applyNumberFormat="1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 shrinkToFit="1"/>
    </xf>
    <xf numFmtId="176" fontId="2" fillId="0" borderId="1" xfId="0" applyNumberFormat="1" applyFont="1" applyFill="1" applyBorder="1" applyAlignment="1">
      <alignment vertical="center" wrapText="1" shrinkToFit="1"/>
    </xf>
    <xf numFmtId="1" fontId="12" fillId="0" borderId="1" xfId="0" applyNumberFormat="1" applyFont="1" applyFill="1" applyBorder="1" applyAlignment="1">
      <alignment vertical="center" wrapText="1" shrinkToFit="1"/>
    </xf>
    <xf numFmtId="178" fontId="12" fillId="0" borderId="1" xfId="0" applyNumberFormat="1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176" fontId="2" fillId="0" borderId="1" xfId="0" applyNumberFormat="1" applyFont="1" applyFill="1" applyBorder="1">
      <alignment vertical="center"/>
    </xf>
    <xf numFmtId="178" fontId="2" fillId="0" borderId="1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7" fillId="0" borderId="1" xfId="31" applyFont="1" applyFill="1" applyBorder="1"/>
    <xf numFmtId="0" fontId="0" fillId="0" borderId="1" xfId="0" applyFont="1" applyFill="1" applyBorder="1">
      <alignment vertical="center"/>
    </xf>
    <xf numFmtId="176" fontId="0" fillId="0" borderId="1" xfId="0" applyNumberFormat="1" applyFont="1" applyFill="1" applyBorder="1">
      <alignment vertical="center"/>
    </xf>
    <xf numFmtId="177" fontId="0" fillId="0" borderId="1" xfId="0" applyNumberFormat="1" applyFont="1" applyFill="1" applyBorder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</cellXfs>
  <cellStyles count="40">
    <cellStyle name="差_2015" xfId="1"/>
    <cellStyle name="差_Sheet1" xfId="2"/>
    <cellStyle name="差_Sheet1_1" xfId="3"/>
    <cellStyle name="差_Sheet2" xfId="4"/>
    <cellStyle name="差_Sheet2_2015" xfId="5"/>
    <cellStyle name="差_Sheet2_Sheet1" xfId="6"/>
    <cellStyle name="差_Sheet3" xfId="7"/>
    <cellStyle name="差_Sheet4" xfId="8"/>
    <cellStyle name="差_Sheet5" xfId="9"/>
    <cellStyle name="差_Sheet7" xfId="10"/>
    <cellStyle name="差_操作" xfId="11"/>
    <cellStyle name="差_操作_1" xfId="12"/>
    <cellStyle name="差_操作_1_工作人员抽签表" xfId="13"/>
    <cellStyle name="差_操作_1_考生抽签表" xfId="14"/>
    <cellStyle name="差_操作_1_落实学校" xfId="15"/>
    <cellStyle name="差_操作_1_时间安排" xfId="16"/>
    <cellStyle name="差_操作_操作" xfId="17"/>
    <cellStyle name="差_操作_操作表格" xfId="18"/>
    <cellStyle name="差_操作_工作人员抽签表" xfId="19"/>
    <cellStyle name="差_操作_考生抽签表" xfId="20"/>
    <cellStyle name="差_操作_落实学校" xfId="21"/>
    <cellStyle name="差_操作_时间安排" xfId="22"/>
    <cellStyle name="差_操作表格" xfId="23"/>
    <cellStyle name="差_工作人员抽签表" xfId="24"/>
    <cellStyle name="差_监考组" xfId="25"/>
    <cellStyle name="差_考生抽签表" xfId="26"/>
    <cellStyle name="差_落实学校" xfId="27"/>
    <cellStyle name="差_时间安排" xfId="28"/>
    <cellStyle name="差_原表" xfId="29"/>
    <cellStyle name="常规" xfId="0" builtinId="0"/>
    <cellStyle name="常规 2" xfId="30"/>
    <cellStyle name="常规_Sheet1" xfId="31"/>
    <cellStyle name="好_Sheet1" xfId="32"/>
    <cellStyle name="好_操作" xfId="33"/>
    <cellStyle name="好_操作_操作" xfId="34"/>
    <cellStyle name="好_操作_操作表格" xfId="35"/>
    <cellStyle name="好_操作_工作人员抽签表" xfId="36"/>
    <cellStyle name="好_操作_考生抽签表" xfId="37"/>
    <cellStyle name="好_操作_落实学校" xfId="38"/>
    <cellStyle name="好_操作_时间安排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pane xSplit="4" ySplit="1" topLeftCell="E2" activePane="bottomRight" state="frozen"/>
      <selection pane="topRight" activeCell="E1" sqref="E1"/>
      <selection pane="bottomLeft" activeCell="A3" sqref="A3"/>
      <selection pane="bottomRight" activeCell="U2" sqref="U2"/>
    </sheetView>
  </sheetViews>
  <sheetFormatPr defaultRowHeight="12"/>
  <cols>
    <col min="1" max="1" width="12.25" style="2" bestFit="1" customWidth="1"/>
    <col min="2" max="2" width="8.25" style="2" customWidth="1"/>
    <col min="3" max="3" width="9.375" style="2" bestFit="1" customWidth="1"/>
    <col min="4" max="4" width="6" style="2" customWidth="1"/>
    <col min="5" max="5" width="3.125" style="2" customWidth="1"/>
    <col min="6" max="6" width="10.25" style="2" hidden="1" customWidth="1"/>
    <col min="7" max="7" width="5.25" style="2" customWidth="1"/>
    <col min="8" max="8" width="10.625" style="2" customWidth="1"/>
    <col min="9" max="9" width="8.875" style="2" customWidth="1"/>
    <col min="10" max="10" width="7.75" style="2" customWidth="1"/>
    <col min="11" max="11" width="6.125" style="2" customWidth="1"/>
    <col min="12" max="12" width="5.75" style="2" customWidth="1"/>
    <col min="13" max="14" width="5.375" style="2" customWidth="1"/>
    <col min="15" max="15" width="4" style="2" customWidth="1"/>
    <col min="16" max="16" width="5.25" style="2" customWidth="1"/>
    <col min="17" max="17" width="4.125" style="2" customWidth="1"/>
    <col min="18" max="18" width="6.375" style="14" customWidth="1"/>
    <col min="19" max="19" width="5.875" style="2" customWidth="1"/>
    <col min="20" max="20" width="3.125" style="15" customWidth="1"/>
    <col min="21" max="21" width="12.875" style="2" customWidth="1"/>
    <col min="22" max="22" width="3" style="2" customWidth="1"/>
    <col min="23" max="16384" width="9" style="13"/>
  </cols>
  <sheetData>
    <row r="1" spans="1:22" s="10" customFormat="1" ht="2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8" t="s">
        <v>267</v>
      </c>
      <c r="T1" s="9" t="s">
        <v>269</v>
      </c>
      <c r="U1" s="6" t="s">
        <v>268</v>
      </c>
      <c r="V1" s="6" t="s">
        <v>270</v>
      </c>
    </row>
    <row r="2" spans="1:22" ht="17.25" customHeight="1">
      <c r="A2" s="1" t="s">
        <v>19</v>
      </c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32</v>
      </c>
      <c r="Q2" s="1">
        <v>1</v>
      </c>
      <c r="R2" s="11">
        <v>81.8</v>
      </c>
      <c r="S2" s="11">
        <f>P2/2+R2*0.4</f>
        <v>80.72</v>
      </c>
      <c r="T2" s="12">
        <v>1</v>
      </c>
      <c r="U2" s="1" t="s">
        <v>275</v>
      </c>
      <c r="V2" s="1"/>
    </row>
    <row r="3" spans="1:22" ht="17.25" customHeight="1">
      <c r="A3" s="1" t="s">
        <v>111</v>
      </c>
      <c r="B3" s="1" t="s">
        <v>112</v>
      </c>
      <c r="C3" s="1" t="s">
        <v>115</v>
      </c>
      <c r="D3" s="1" t="s">
        <v>116</v>
      </c>
      <c r="E3" s="1" t="s">
        <v>23</v>
      </c>
      <c r="F3" s="1" t="s">
        <v>117</v>
      </c>
      <c r="G3" s="1" t="s">
        <v>37</v>
      </c>
      <c r="H3" s="1" t="s">
        <v>118</v>
      </c>
      <c r="I3" s="1" t="s">
        <v>119</v>
      </c>
      <c r="J3" s="1" t="s">
        <v>28</v>
      </c>
      <c r="K3" s="1" t="s">
        <v>114</v>
      </c>
      <c r="L3" s="1" t="s">
        <v>120</v>
      </c>
      <c r="M3" s="1" t="s">
        <v>97</v>
      </c>
      <c r="N3" s="1" t="s">
        <v>121</v>
      </c>
      <c r="O3" s="1" t="s">
        <v>33</v>
      </c>
      <c r="P3" s="1" t="s">
        <v>121</v>
      </c>
      <c r="Q3" s="1">
        <v>7</v>
      </c>
      <c r="R3" s="11">
        <v>82.8</v>
      </c>
      <c r="S3" s="11">
        <f>P3/2+R3*0.4</f>
        <v>76.52</v>
      </c>
      <c r="T3" s="12">
        <v>1</v>
      </c>
      <c r="U3" s="1" t="s">
        <v>275</v>
      </c>
      <c r="V3" s="1"/>
    </row>
    <row r="4" spans="1:22" ht="17.25" customHeight="1">
      <c r="A4" s="1" t="s">
        <v>89</v>
      </c>
      <c r="B4" s="1" t="s">
        <v>90</v>
      </c>
      <c r="C4" s="1" t="s">
        <v>93</v>
      </c>
      <c r="D4" s="1" t="s">
        <v>94</v>
      </c>
      <c r="E4" s="1" t="s">
        <v>23</v>
      </c>
      <c r="F4" s="1" t="s">
        <v>95</v>
      </c>
      <c r="G4" s="1" t="s">
        <v>37</v>
      </c>
      <c r="H4" s="1" t="s">
        <v>96</v>
      </c>
      <c r="I4" s="1" t="s">
        <v>92</v>
      </c>
      <c r="J4" s="1" t="s">
        <v>28</v>
      </c>
      <c r="K4" s="1" t="s">
        <v>63</v>
      </c>
      <c r="L4" s="1" t="s">
        <v>58</v>
      </c>
      <c r="M4" s="1" t="s">
        <v>97</v>
      </c>
      <c r="N4" s="1" t="s">
        <v>98</v>
      </c>
      <c r="O4" s="1" t="s">
        <v>33</v>
      </c>
      <c r="P4" s="1" t="s">
        <v>98</v>
      </c>
      <c r="Q4" s="1">
        <v>19</v>
      </c>
      <c r="R4" s="11">
        <v>81.2</v>
      </c>
      <c r="S4" s="11">
        <f t="shared" ref="S4:S14" si="0">P4/2+R4*0.4</f>
        <v>75.680000000000007</v>
      </c>
      <c r="T4" s="12">
        <v>1</v>
      </c>
      <c r="U4" s="1" t="s">
        <v>275</v>
      </c>
      <c r="V4" s="1"/>
    </row>
    <row r="5" spans="1:22" ht="17.25" customHeight="1">
      <c r="A5" s="1" t="s">
        <v>48</v>
      </c>
      <c r="B5" s="1" t="s">
        <v>49</v>
      </c>
      <c r="C5" s="1" t="s">
        <v>54</v>
      </c>
      <c r="D5" s="1" t="s">
        <v>55</v>
      </c>
      <c r="E5" s="1" t="s">
        <v>36</v>
      </c>
      <c r="F5" s="1" t="s">
        <v>56</v>
      </c>
      <c r="G5" s="1" t="s">
        <v>37</v>
      </c>
      <c r="H5" s="1" t="s">
        <v>39</v>
      </c>
      <c r="I5" s="1" t="s">
        <v>57</v>
      </c>
      <c r="J5" s="1" t="s">
        <v>52</v>
      </c>
      <c r="K5" s="1" t="s">
        <v>50</v>
      </c>
      <c r="L5" s="1" t="s">
        <v>58</v>
      </c>
      <c r="M5" s="1" t="s">
        <v>59</v>
      </c>
      <c r="N5" s="1" t="s">
        <v>60</v>
      </c>
      <c r="O5" s="1" t="s">
        <v>33</v>
      </c>
      <c r="P5" s="1" t="s">
        <v>60</v>
      </c>
      <c r="Q5" s="1">
        <v>7</v>
      </c>
      <c r="R5" s="11">
        <v>82.8</v>
      </c>
      <c r="S5" s="11">
        <f t="shared" si="0"/>
        <v>76.47</v>
      </c>
      <c r="T5" s="12">
        <v>1</v>
      </c>
      <c r="U5" s="1" t="s">
        <v>275</v>
      </c>
      <c r="V5" s="1"/>
    </row>
    <row r="6" spans="1:22" ht="17.25" customHeight="1">
      <c r="A6" s="1" t="s">
        <v>99</v>
      </c>
      <c r="B6" s="1" t="s">
        <v>100</v>
      </c>
      <c r="C6" s="1" t="s">
        <v>103</v>
      </c>
      <c r="D6" s="1" t="s">
        <v>104</v>
      </c>
      <c r="E6" s="1" t="s">
        <v>36</v>
      </c>
      <c r="F6" s="1" t="s">
        <v>105</v>
      </c>
      <c r="G6" s="1" t="s">
        <v>37</v>
      </c>
      <c r="H6" s="1" t="s">
        <v>78</v>
      </c>
      <c r="I6" s="1" t="s">
        <v>106</v>
      </c>
      <c r="J6" s="1" t="s">
        <v>52</v>
      </c>
      <c r="K6" s="1" t="s">
        <v>102</v>
      </c>
      <c r="L6" s="1" t="s">
        <v>59</v>
      </c>
      <c r="M6" s="1" t="s">
        <v>107</v>
      </c>
      <c r="N6" s="1" t="s">
        <v>108</v>
      </c>
      <c r="O6" s="1" t="s">
        <v>33</v>
      </c>
      <c r="P6" s="1" t="s">
        <v>108</v>
      </c>
      <c r="Q6" s="1">
        <v>4</v>
      </c>
      <c r="R6" s="11">
        <v>80.2</v>
      </c>
      <c r="S6" s="11">
        <f t="shared" si="0"/>
        <v>78.430000000000007</v>
      </c>
      <c r="T6" s="12">
        <v>1</v>
      </c>
      <c r="U6" s="1" t="s">
        <v>275</v>
      </c>
      <c r="V6" s="1"/>
    </row>
    <row r="7" spans="1:22" ht="17.25" customHeight="1">
      <c r="A7" s="1" t="s">
        <v>138</v>
      </c>
      <c r="B7" s="1" t="s">
        <v>139</v>
      </c>
      <c r="C7" s="1" t="s">
        <v>141</v>
      </c>
      <c r="D7" s="1" t="s">
        <v>142</v>
      </c>
      <c r="E7" s="1" t="s">
        <v>36</v>
      </c>
      <c r="F7" s="1" t="s">
        <v>143</v>
      </c>
      <c r="G7" s="1" t="s">
        <v>37</v>
      </c>
      <c r="H7" s="1" t="s">
        <v>140</v>
      </c>
      <c r="I7" s="1" t="s">
        <v>113</v>
      </c>
      <c r="J7" s="1" t="s">
        <v>28</v>
      </c>
      <c r="K7" s="1" t="s">
        <v>114</v>
      </c>
      <c r="L7" s="1" t="s">
        <v>91</v>
      </c>
      <c r="M7" s="1" t="s">
        <v>144</v>
      </c>
      <c r="N7" s="1" t="s">
        <v>145</v>
      </c>
      <c r="O7" s="1" t="s">
        <v>33</v>
      </c>
      <c r="P7" s="1" t="s">
        <v>145</v>
      </c>
      <c r="Q7" s="1">
        <v>14</v>
      </c>
      <c r="R7" s="11">
        <v>81.8</v>
      </c>
      <c r="S7" s="11">
        <f t="shared" si="0"/>
        <v>77.77</v>
      </c>
      <c r="T7" s="12">
        <v>1</v>
      </c>
      <c r="U7" s="1" t="s">
        <v>275</v>
      </c>
      <c r="V7" s="1"/>
    </row>
    <row r="8" spans="1:22" ht="17.25" customHeight="1">
      <c r="A8" s="1" t="s">
        <v>79</v>
      </c>
      <c r="B8" s="1" t="s">
        <v>80</v>
      </c>
      <c r="C8" s="1" t="s">
        <v>81</v>
      </c>
      <c r="D8" s="1" t="s">
        <v>82</v>
      </c>
      <c r="E8" s="1" t="s">
        <v>36</v>
      </c>
      <c r="F8" s="1" t="s">
        <v>83</v>
      </c>
      <c r="G8" s="1" t="s">
        <v>37</v>
      </c>
      <c r="H8" s="1" t="s">
        <v>84</v>
      </c>
      <c r="I8" s="1" t="s">
        <v>85</v>
      </c>
      <c r="J8" s="1"/>
      <c r="K8" s="1"/>
      <c r="L8" s="1" t="s">
        <v>86</v>
      </c>
      <c r="M8" s="1" t="s">
        <v>87</v>
      </c>
      <c r="N8" s="1" t="s">
        <v>88</v>
      </c>
      <c r="O8" s="1" t="s">
        <v>33</v>
      </c>
      <c r="P8" s="1" t="s">
        <v>88</v>
      </c>
      <c r="Q8" s="1">
        <v>16</v>
      </c>
      <c r="R8" s="11">
        <v>81</v>
      </c>
      <c r="S8" s="11">
        <f t="shared" si="0"/>
        <v>75.3</v>
      </c>
      <c r="T8" s="12">
        <v>1</v>
      </c>
      <c r="U8" s="1" t="s">
        <v>275</v>
      </c>
      <c r="V8" s="1"/>
    </row>
    <row r="9" spans="1:22" ht="17.25" customHeight="1">
      <c r="A9" s="1" t="s">
        <v>146</v>
      </c>
      <c r="B9" s="1" t="s">
        <v>147</v>
      </c>
      <c r="C9" s="1" t="s">
        <v>150</v>
      </c>
      <c r="D9" s="1" t="s">
        <v>151</v>
      </c>
      <c r="E9" s="1" t="s">
        <v>23</v>
      </c>
      <c r="F9" s="1" t="s">
        <v>152</v>
      </c>
      <c r="G9" s="1" t="s">
        <v>37</v>
      </c>
      <c r="H9" s="1" t="s">
        <v>153</v>
      </c>
      <c r="I9" s="1" t="s">
        <v>154</v>
      </c>
      <c r="J9" s="1" t="s">
        <v>52</v>
      </c>
      <c r="K9" s="1" t="s">
        <v>149</v>
      </c>
      <c r="L9" s="1" t="s">
        <v>107</v>
      </c>
      <c r="M9" s="1" t="s">
        <v>148</v>
      </c>
      <c r="N9" s="1" t="s">
        <v>155</v>
      </c>
      <c r="O9" s="1" t="s">
        <v>33</v>
      </c>
      <c r="P9" s="1" t="s">
        <v>155</v>
      </c>
      <c r="Q9" s="1">
        <v>2</v>
      </c>
      <c r="R9" s="11">
        <v>81.400000000000006</v>
      </c>
      <c r="S9" s="11">
        <f t="shared" si="0"/>
        <v>73.86</v>
      </c>
      <c r="T9" s="12">
        <v>1</v>
      </c>
      <c r="U9" s="1" t="s">
        <v>275</v>
      </c>
      <c r="V9" s="1"/>
    </row>
    <row r="10" spans="1:22" ht="17.25" customHeight="1">
      <c r="A10" s="1" t="s">
        <v>146</v>
      </c>
      <c r="B10" s="1" t="s">
        <v>147</v>
      </c>
      <c r="C10" s="1" t="s">
        <v>156</v>
      </c>
      <c r="D10" s="1" t="s">
        <v>157</v>
      </c>
      <c r="E10" s="1" t="s">
        <v>36</v>
      </c>
      <c r="F10" s="1" t="s">
        <v>158</v>
      </c>
      <c r="G10" s="1" t="s">
        <v>37</v>
      </c>
      <c r="H10" s="1" t="s">
        <v>159</v>
      </c>
      <c r="I10" s="1" t="s">
        <v>154</v>
      </c>
      <c r="J10" s="1" t="s">
        <v>28</v>
      </c>
      <c r="K10" s="1" t="s">
        <v>149</v>
      </c>
      <c r="L10" s="1" t="s">
        <v>110</v>
      </c>
      <c r="M10" s="1" t="s">
        <v>160</v>
      </c>
      <c r="N10" s="1" t="s">
        <v>161</v>
      </c>
      <c r="O10" s="1" t="s">
        <v>33</v>
      </c>
      <c r="P10" s="1" t="s">
        <v>161</v>
      </c>
      <c r="Q10" s="1">
        <v>3</v>
      </c>
      <c r="R10" s="11">
        <v>81.2</v>
      </c>
      <c r="S10" s="11">
        <f t="shared" si="0"/>
        <v>72.430000000000007</v>
      </c>
      <c r="T10" s="12">
        <v>2</v>
      </c>
      <c r="U10" s="1" t="s">
        <v>275</v>
      </c>
      <c r="V10" s="1"/>
    </row>
    <row r="11" spans="1:22" ht="17.25" customHeight="1">
      <c r="A11" s="1" t="s">
        <v>180</v>
      </c>
      <c r="B11" s="1" t="s">
        <v>181</v>
      </c>
      <c r="C11" s="1" t="s">
        <v>201</v>
      </c>
      <c r="D11" s="1" t="s">
        <v>202</v>
      </c>
      <c r="E11" s="1" t="s">
        <v>36</v>
      </c>
      <c r="F11" s="1" t="s">
        <v>203</v>
      </c>
      <c r="G11" s="1" t="s">
        <v>37</v>
      </c>
      <c r="H11" s="1" t="s">
        <v>109</v>
      </c>
      <c r="I11" s="1" t="s">
        <v>186</v>
      </c>
      <c r="J11" s="1" t="s">
        <v>28</v>
      </c>
      <c r="K11" s="1" t="s">
        <v>182</v>
      </c>
      <c r="L11" s="1" t="s">
        <v>204</v>
      </c>
      <c r="M11" s="1" t="s">
        <v>205</v>
      </c>
      <c r="N11" s="1" t="s">
        <v>206</v>
      </c>
      <c r="O11" s="1" t="s">
        <v>33</v>
      </c>
      <c r="P11" s="1" t="s">
        <v>206</v>
      </c>
      <c r="Q11" s="1">
        <v>16</v>
      </c>
      <c r="R11" s="11">
        <v>82.8</v>
      </c>
      <c r="S11" s="11">
        <f t="shared" si="0"/>
        <v>79.22</v>
      </c>
      <c r="T11" s="12">
        <v>1</v>
      </c>
      <c r="U11" s="1" t="s">
        <v>275</v>
      </c>
      <c r="V11" s="1"/>
    </row>
    <row r="12" spans="1:22" ht="17.25" customHeight="1">
      <c r="A12" s="1" t="s">
        <v>180</v>
      </c>
      <c r="B12" s="1" t="s">
        <v>181</v>
      </c>
      <c r="C12" s="1" t="s">
        <v>183</v>
      </c>
      <c r="D12" s="1" t="s">
        <v>184</v>
      </c>
      <c r="E12" s="1" t="s">
        <v>23</v>
      </c>
      <c r="F12" s="1" t="s">
        <v>185</v>
      </c>
      <c r="G12" s="1" t="s">
        <v>37</v>
      </c>
      <c r="H12" s="1" t="s">
        <v>162</v>
      </c>
      <c r="I12" s="1" t="s">
        <v>186</v>
      </c>
      <c r="J12" s="1" t="s">
        <v>28</v>
      </c>
      <c r="K12" s="1" t="s">
        <v>182</v>
      </c>
      <c r="L12" s="1" t="s">
        <v>32</v>
      </c>
      <c r="M12" s="1" t="s">
        <v>51</v>
      </c>
      <c r="N12" s="1" t="s">
        <v>187</v>
      </c>
      <c r="O12" s="1" t="s">
        <v>33</v>
      </c>
      <c r="P12" s="1" t="s">
        <v>187</v>
      </c>
      <c r="Q12" s="1">
        <v>10</v>
      </c>
      <c r="R12" s="11">
        <v>80.099999999999994</v>
      </c>
      <c r="S12" s="11">
        <f t="shared" si="0"/>
        <v>77.490000000000009</v>
      </c>
      <c r="T12" s="12">
        <v>2</v>
      </c>
      <c r="U12" s="1" t="s">
        <v>275</v>
      </c>
      <c r="V12" s="1"/>
    </row>
    <row r="13" spans="1:22" ht="17.25" customHeight="1">
      <c r="A13" s="1" t="s">
        <v>163</v>
      </c>
      <c r="B13" s="1" t="s">
        <v>164</v>
      </c>
      <c r="C13" s="1" t="s">
        <v>165</v>
      </c>
      <c r="D13" s="1" t="s">
        <v>166</v>
      </c>
      <c r="E13" s="1" t="s">
        <v>36</v>
      </c>
      <c r="F13" s="1" t="s">
        <v>167</v>
      </c>
      <c r="G13" s="1" t="s">
        <v>37</v>
      </c>
      <c r="H13" s="1" t="s">
        <v>168</v>
      </c>
      <c r="I13" s="1" t="s">
        <v>169</v>
      </c>
      <c r="J13" s="1" t="s">
        <v>28</v>
      </c>
      <c r="K13" s="1" t="s">
        <v>170</v>
      </c>
      <c r="L13" s="1" t="s">
        <v>76</v>
      </c>
      <c r="M13" s="1" t="s">
        <v>171</v>
      </c>
      <c r="N13" s="1" t="s">
        <v>172</v>
      </c>
      <c r="O13" s="1" t="s">
        <v>33</v>
      </c>
      <c r="P13" s="1" t="s">
        <v>172</v>
      </c>
      <c r="Q13" s="1">
        <v>1</v>
      </c>
      <c r="R13" s="11">
        <v>80.8</v>
      </c>
      <c r="S13" s="11">
        <f t="shared" si="0"/>
        <v>83.47</v>
      </c>
      <c r="T13" s="12">
        <v>1</v>
      </c>
      <c r="U13" s="1" t="s">
        <v>275</v>
      </c>
      <c r="V13" s="1"/>
    </row>
    <row r="14" spans="1:22" ht="17.25" customHeight="1">
      <c r="A14" s="1" t="s">
        <v>163</v>
      </c>
      <c r="B14" s="1" t="s">
        <v>164</v>
      </c>
      <c r="C14" s="1" t="s">
        <v>173</v>
      </c>
      <c r="D14" s="1" t="s">
        <v>174</v>
      </c>
      <c r="E14" s="1" t="s">
        <v>36</v>
      </c>
      <c r="F14" s="1" t="s">
        <v>175</v>
      </c>
      <c r="G14" s="1" t="s">
        <v>37</v>
      </c>
      <c r="H14" s="1" t="s">
        <v>176</v>
      </c>
      <c r="I14" s="1" t="s">
        <v>177</v>
      </c>
      <c r="J14" s="1" t="s">
        <v>38</v>
      </c>
      <c r="K14" s="1" t="s">
        <v>170</v>
      </c>
      <c r="L14" s="1" t="s">
        <v>178</v>
      </c>
      <c r="M14" s="1" t="s">
        <v>131</v>
      </c>
      <c r="N14" s="1" t="s">
        <v>179</v>
      </c>
      <c r="O14" s="1" t="s">
        <v>33</v>
      </c>
      <c r="P14" s="1" t="s">
        <v>179</v>
      </c>
      <c r="Q14" s="1">
        <v>4</v>
      </c>
      <c r="R14" s="11">
        <v>78.599999999999994</v>
      </c>
      <c r="S14" s="11">
        <f t="shared" si="0"/>
        <v>81.59</v>
      </c>
      <c r="T14" s="12">
        <v>2</v>
      </c>
      <c r="U14" s="1" t="s">
        <v>275</v>
      </c>
      <c r="V14" s="1"/>
    </row>
    <row r="15" spans="1:22" ht="17.25" customHeight="1">
      <c r="A15" s="1" t="s">
        <v>34</v>
      </c>
      <c r="B15" s="1" t="s">
        <v>35</v>
      </c>
      <c r="C15" s="1" t="s">
        <v>41</v>
      </c>
      <c r="D15" s="1" t="s">
        <v>42</v>
      </c>
      <c r="E15" s="1" t="s">
        <v>36</v>
      </c>
      <c r="F15" s="1" t="s">
        <v>43</v>
      </c>
      <c r="G15" s="1" t="s">
        <v>37</v>
      </c>
      <c r="H15" s="1" t="s">
        <v>44</v>
      </c>
      <c r="I15" s="1" t="s">
        <v>45</v>
      </c>
      <c r="J15" s="1"/>
      <c r="K15" s="1"/>
      <c r="L15" s="1" t="s">
        <v>40</v>
      </c>
      <c r="M15" s="1" t="s">
        <v>46</v>
      </c>
      <c r="N15" s="1" t="s">
        <v>47</v>
      </c>
      <c r="O15" s="1" t="s">
        <v>33</v>
      </c>
      <c r="P15" s="1" t="s">
        <v>47</v>
      </c>
      <c r="Q15" s="1">
        <v>4</v>
      </c>
      <c r="R15" s="11">
        <v>82.4</v>
      </c>
      <c r="S15" s="11">
        <f t="shared" ref="S15:S21" si="1">P15/2+R15*0.4</f>
        <v>71.759999999999991</v>
      </c>
      <c r="T15" s="12">
        <v>1</v>
      </c>
      <c r="U15" s="1" t="s">
        <v>275</v>
      </c>
      <c r="V15" s="1"/>
    </row>
    <row r="16" spans="1:22" ht="17.25" customHeight="1">
      <c r="A16" s="1" t="s">
        <v>122</v>
      </c>
      <c r="B16" s="1" t="s">
        <v>123</v>
      </c>
      <c r="C16" s="1" t="s">
        <v>124</v>
      </c>
      <c r="D16" s="1" t="s">
        <v>125</v>
      </c>
      <c r="E16" s="1" t="s">
        <v>23</v>
      </c>
      <c r="F16" s="1" t="s">
        <v>126</v>
      </c>
      <c r="G16" s="1" t="s">
        <v>37</v>
      </c>
      <c r="H16" s="1" t="s">
        <v>101</v>
      </c>
      <c r="I16" s="1" t="s">
        <v>127</v>
      </c>
      <c r="J16" s="1" t="s">
        <v>28</v>
      </c>
      <c r="K16" s="1" t="s">
        <v>128</v>
      </c>
      <c r="L16" s="1" t="s">
        <v>31</v>
      </c>
      <c r="M16" s="1" t="s">
        <v>129</v>
      </c>
      <c r="N16" s="1" t="s">
        <v>130</v>
      </c>
      <c r="O16" s="1" t="s">
        <v>33</v>
      </c>
      <c r="P16" s="1" t="s">
        <v>130</v>
      </c>
      <c r="Q16" s="1">
        <v>9</v>
      </c>
      <c r="R16" s="11">
        <v>81</v>
      </c>
      <c r="S16" s="11">
        <f t="shared" si="1"/>
        <v>84.3</v>
      </c>
      <c r="T16" s="12">
        <v>1</v>
      </c>
      <c r="U16" s="1" t="s">
        <v>275</v>
      </c>
      <c r="V16" s="1"/>
    </row>
    <row r="17" spans="1:22" ht="17.25" customHeight="1">
      <c r="A17" s="1" t="s">
        <v>122</v>
      </c>
      <c r="B17" s="1" t="s">
        <v>123</v>
      </c>
      <c r="C17" s="1" t="s">
        <v>132</v>
      </c>
      <c r="D17" s="1" t="s">
        <v>133</v>
      </c>
      <c r="E17" s="1" t="s">
        <v>36</v>
      </c>
      <c r="F17" s="1" t="s">
        <v>134</v>
      </c>
      <c r="G17" s="1" t="s">
        <v>37</v>
      </c>
      <c r="H17" s="1" t="s">
        <v>53</v>
      </c>
      <c r="I17" s="1" t="s">
        <v>135</v>
      </c>
      <c r="J17" s="1" t="s">
        <v>52</v>
      </c>
      <c r="K17" s="1" t="s">
        <v>102</v>
      </c>
      <c r="L17" s="1" t="s">
        <v>136</v>
      </c>
      <c r="M17" s="1" t="s">
        <v>107</v>
      </c>
      <c r="N17" s="1" t="s">
        <v>137</v>
      </c>
      <c r="O17" s="1" t="s">
        <v>33</v>
      </c>
      <c r="P17" s="1" t="s">
        <v>137</v>
      </c>
      <c r="Q17" s="1">
        <v>11</v>
      </c>
      <c r="R17" s="11">
        <v>79.400000000000006</v>
      </c>
      <c r="S17" s="11">
        <f t="shared" si="1"/>
        <v>81.110000000000014</v>
      </c>
      <c r="T17" s="12">
        <v>2</v>
      </c>
      <c r="U17" s="1" t="s">
        <v>275</v>
      </c>
      <c r="V17" s="1"/>
    </row>
    <row r="18" spans="1:22" ht="17.25" customHeight="1">
      <c r="A18" s="1" t="s">
        <v>188</v>
      </c>
      <c r="B18" s="1" t="s">
        <v>181</v>
      </c>
      <c r="C18" s="1" t="s">
        <v>195</v>
      </c>
      <c r="D18" s="1" t="s">
        <v>196</v>
      </c>
      <c r="E18" s="1" t="s">
        <v>36</v>
      </c>
      <c r="F18" s="1" t="s">
        <v>197</v>
      </c>
      <c r="G18" s="1" t="s">
        <v>198</v>
      </c>
      <c r="H18" s="1" t="s">
        <v>199</v>
      </c>
      <c r="I18" s="1" t="s">
        <v>186</v>
      </c>
      <c r="J18" s="1" t="s">
        <v>38</v>
      </c>
      <c r="K18" s="1" t="s">
        <v>182</v>
      </c>
      <c r="L18" s="1" t="s">
        <v>31</v>
      </c>
      <c r="M18" s="1" t="s">
        <v>97</v>
      </c>
      <c r="N18" s="1" t="s">
        <v>200</v>
      </c>
      <c r="O18" s="1" t="s">
        <v>33</v>
      </c>
      <c r="P18" s="1" t="s">
        <v>200</v>
      </c>
      <c r="Q18" s="1">
        <v>13</v>
      </c>
      <c r="R18" s="11">
        <v>82.2</v>
      </c>
      <c r="S18" s="11">
        <f t="shared" si="1"/>
        <v>79.080000000000013</v>
      </c>
      <c r="T18" s="12">
        <v>1</v>
      </c>
      <c r="U18" s="1" t="s">
        <v>275</v>
      </c>
      <c r="V18" s="1"/>
    </row>
    <row r="19" spans="1:22" ht="17.25" customHeight="1">
      <c r="A19" s="1" t="s">
        <v>188</v>
      </c>
      <c r="B19" s="1" t="s">
        <v>181</v>
      </c>
      <c r="C19" s="1" t="s">
        <v>189</v>
      </c>
      <c r="D19" s="1" t="s">
        <v>190</v>
      </c>
      <c r="E19" s="1" t="s">
        <v>23</v>
      </c>
      <c r="F19" s="1" t="s">
        <v>191</v>
      </c>
      <c r="G19" s="1" t="s">
        <v>37</v>
      </c>
      <c r="H19" s="1" t="s">
        <v>192</v>
      </c>
      <c r="I19" s="1" t="s">
        <v>193</v>
      </c>
      <c r="J19" s="1" t="s">
        <v>28</v>
      </c>
      <c r="K19" s="1" t="s">
        <v>182</v>
      </c>
      <c r="L19" s="1" t="s">
        <v>144</v>
      </c>
      <c r="M19" s="1" t="s">
        <v>120</v>
      </c>
      <c r="N19" s="1" t="s">
        <v>194</v>
      </c>
      <c r="O19" s="1" t="s">
        <v>33</v>
      </c>
      <c r="P19" s="1" t="s">
        <v>194</v>
      </c>
      <c r="Q19" s="1">
        <v>11</v>
      </c>
      <c r="R19" s="11">
        <v>83.5</v>
      </c>
      <c r="S19" s="11">
        <f t="shared" si="1"/>
        <v>77</v>
      </c>
      <c r="T19" s="12">
        <v>2</v>
      </c>
      <c r="U19" s="1" t="s">
        <v>275</v>
      </c>
      <c r="V19" s="1"/>
    </row>
    <row r="20" spans="1:22" ht="17.25" customHeight="1">
      <c r="A20" s="1" t="s">
        <v>61</v>
      </c>
      <c r="B20" s="1" t="s">
        <v>62</v>
      </c>
      <c r="C20" s="1" t="s">
        <v>64</v>
      </c>
      <c r="D20" s="1" t="s">
        <v>65</v>
      </c>
      <c r="E20" s="1" t="s">
        <v>36</v>
      </c>
      <c r="F20" s="1" t="s">
        <v>66</v>
      </c>
      <c r="G20" s="1" t="s">
        <v>37</v>
      </c>
      <c r="H20" s="1" t="s">
        <v>67</v>
      </c>
      <c r="I20" s="1" t="s">
        <v>68</v>
      </c>
      <c r="J20" s="1" t="s">
        <v>28</v>
      </c>
      <c r="K20" s="1" t="s">
        <v>63</v>
      </c>
      <c r="L20" s="1" t="s">
        <v>69</v>
      </c>
      <c r="M20" s="1" t="s">
        <v>70</v>
      </c>
      <c r="N20" s="1" t="s">
        <v>71</v>
      </c>
      <c r="O20" s="1" t="s">
        <v>33</v>
      </c>
      <c r="P20" s="1" t="s">
        <v>71</v>
      </c>
      <c r="Q20" s="1">
        <v>10</v>
      </c>
      <c r="R20" s="11">
        <v>84.4</v>
      </c>
      <c r="S20" s="11">
        <f t="shared" si="1"/>
        <v>84.41</v>
      </c>
      <c r="T20" s="12">
        <v>1</v>
      </c>
      <c r="U20" s="1" t="s">
        <v>275</v>
      </c>
      <c r="V20" s="1"/>
    </row>
    <row r="21" spans="1:22" ht="17.25" customHeight="1">
      <c r="A21" s="1" t="s">
        <v>61</v>
      </c>
      <c r="B21" s="1" t="s">
        <v>62</v>
      </c>
      <c r="C21" s="1" t="s">
        <v>72</v>
      </c>
      <c r="D21" s="1" t="s">
        <v>73</v>
      </c>
      <c r="E21" s="1" t="s">
        <v>36</v>
      </c>
      <c r="F21" s="1" t="s">
        <v>74</v>
      </c>
      <c r="G21" s="1" t="s">
        <v>37</v>
      </c>
      <c r="H21" s="1" t="s">
        <v>75</v>
      </c>
      <c r="I21" s="1" t="s">
        <v>63</v>
      </c>
      <c r="J21" s="1" t="s">
        <v>28</v>
      </c>
      <c r="K21" s="1" t="s">
        <v>63</v>
      </c>
      <c r="L21" s="1" t="s">
        <v>76</v>
      </c>
      <c r="M21" s="1" t="s">
        <v>31</v>
      </c>
      <c r="N21" s="1" t="s">
        <v>77</v>
      </c>
      <c r="O21" s="1" t="s">
        <v>33</v>
      </c>
      <c r="P21" s="1" t="s">
        <v>77</v>
      </c>
      <c r="Q21" s="1">
        <v>12</v>
      </c>
      <c r="R21" s="11">
        <v>83.6</v>
      </c>
      <c r="S21" s="11">
        <f t="shared" si="1"/>
        <v>84.14</v>
      </c>
      <c r="T21" s="12">
        <v>2</v>
      </c>
      <c r="U21" s="1" t="s">
        <v>275</v>
      </c>
      <c r="V21" s="1"/>
    </row>
  </sheetData>
  <sheetProtection formatCells="0" formatColumns="0" formatRows="0" insertColumns="0" insertRows="0" insertHyperlinks="0" deleteColumns="0" deleteRows="0" sort="0" autoFilter="0" pivotTables="0"/>
  <sortState ref="A3:BK57">
    <sortCondition ref="A3:A57"/>
    <sortCondition descending="1" ref="S3:S57"/>
    <sortCondition descending="1" ref="P3:P57"/>
    <sortCondition descending="1" ref="M3:M57"/>
  </sortState>
  <phoneticPr fontId="3" type="noConversion"/>
  <pageMargins left="0.43307086614173229" right="0.35433070866141736" top="0.39370078740157483" bottom="0.39370078740157483" header="0.51181102362204722" footer="0.15748031496062992"/>
  <pageSetup paperSize="9" orientation="landscape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N2" sqref="N2:N21"/>
    </sheetView>
  </sheetViews>
  <sheetFormatPr defaultRowHeight="14.25"/>
  <cols>
    <col min="1" max="1" width="7.625" style="16" bestFit="1" customWidth="1"/>
    <col min="2" max="2" width="13.125" style="16" bestFit="1" customWidth="1"/>
    <col min="3" max="3" width="6.875" style="16" customWidth="1"/>
    <col min="4" max="4" width="7" style="16" customWidth="1"/>
    <col min="5" max="7" width="6.25" style="16" customWidth="1"/>
    <col min="8" max="8" width="4.375" style="16" customWidth="1"/>
    <col min="9" max="11" width="6.25" style="16" customWidth="1"/>
    <col min="12" max="12" width="7.75" style="21" customWidth="1"/>
    <col min="13" max="13" width="4" style="22" customWidth="1"/>
    <col min="14" max="14" width="13.125" style="16" bestFit="1" customWidth="1"/>
    <col min="15" max="15" width="5.5" style="16" bestFit="1" customWidth="1"/>
    <col min="16" max="16384" width="9" style="16"/>
  </cols>
  <sheetData>
    <row r="1" spans="1:15" ht="22.5">
      <c r="A1" s="3" t="s">
        <v>207</v>
      </c>
      <c r="B1" s="3" t="s">
        <v>208</v>
      </c>
      <c r="C1" s="3" t="s">
        <v>209</v>
      </c>
      <c r="D1" s="3" t="s">
        <v>210</v>
      </c>
      <c r="E1" s="3" t="s">
        <v>211</v>
      </c>
      <c r="F1" s="3" t="s">
        <v>212</v>
      </c>
      <c r="G1" s="3" t="s">
        <v>213</v>
      </c>
      <c r="H1" s="3" t="s">
        <v>214</v>
      </c>
      <c r="I1" s="3" t="s">
        <v>215</v>
      </c>
      <c r="J1" s="3" t="s">
        <v>216</v>
      </c>
      <c r="K1" s="3" t="s">
        <v>217</v>
      </c>
      <c r="L1" s="4" t="s">
        <v>218</v>
      </c>
      <c r="M1" s="5" t="s">
        <v>266</v>
      </c>
      <c r="N1" s="3" t="s">
        <v>18</v>
      </c>
      <c r="O1" s="3" t="s">
        <v>270</v>
      </c>
    </row>
    <row r="2" spans="1:15">
      <c r="A2" s="17" t="s">
        <v>219</v>
      </c>
      <c r="B2" s="17" t="s">
        <v>226</v>
      </c>
      <c r="C2" s="17" t="s">
        <v>227</v>
      </c>
      <c r="D2" s="17">
        <v>79.5</v>
      </c>
      <c r="E2" s="17">
        <v>96</v>
      </c>
      <c r="F2" s="17">
        <v>111</v>
      </c>
      <c r="G2" s="18">
        <f t="shared" ref="G2:G8" si="0">SUM(D2:F2)</f>
        <v>286.5</v>
      </c>
      <c r="H2" s="18">
        <v>4</v>
      </c>
      <c r="I2" s="18"/>
      <c r="J2" s="18"/>
      <c r="K2" s="18">
        <v>84.4</v>
      </c>
      <c r="L2" s="19">
        <f t="shared" ref="L2:L8" si="1">G2/3/1.5*0.6+K2*0.4</f>
        <v>71.960000000000008</v>
      </c>
      <c r="M2" s="20">
        <v>1</v>
      </c>
      <c r="N2" s="1" t="s">
        <v>275</v>
      </c>
      <c r="O2" s="18"/>
    </row>
    <row r="3" spans="1:15">
      <c r="A3" s="17" t="s">
        <v>219</v>
      </c>
      <c r="B3" s="17" t="s">
        <v>228</v>
      </c>
      <c r="C3" s="17" t="s">
        <v>229</v>
      </c>
      <c r="D3" s="17">
        <v>75</v>
      </c>
      <c r="E3" s="17">
        <v>103.5</v>
      </c>
      <c r="F3" s="17">
        <v>114</v>
      </c>
      <c r="G3" s="18">
        <f t="shared" si="0"/>
        <v>292.5</v>
      </c>
      <c r="H3" s="18">
        <v>12</v>
      </c>
      <c r="I3" s="18"/>
      <c r="J3" s="18"/>
      <c r="K3" s="18">
        <v>78</v>
      </c>
      <c r="L3" s="19">
        <f t="shared" si="1"/>
        <v>70.2</v>
      </c>
      <c r="M3" s="20">
        <v>2</v>
      </c>
      <c r="N3" s="1" t="s">
        <v>275</v>
      </c>
      <c r="O3" s="18"/>
    </row>
    <row r="4" spans="1:15">
      <c r="A4" s="17" t="s">
        <v>219</v>
      </c>
      <c r="B4" s="17" t="s">
        <v>220</v>
      </c>
      <c r="C4" s="17" t="s">
        <v>221</v>
      </c>
      <c r="D4" s="17">
        <v>81</v>
      </c>
      <c r="E4" s="17">
        <v>104</v>
      </c>
      <c r="F4" s="17">
        <v>111</v>
      </c>
      <c r="G4" s="18">
        <f t="shared" si="0"/>
        <v>296</v>
      </c>
      <c r="H4" s="18">
        <v>1</v>
      </c>
      <c r="I4" s="18"/>
      <c r="J4" s="18"/>
      <c r="K4" s="18">
        <v>75.400000000000006</v>
      </c>
      <c r="L4" s="19">
        <f t="shared" si="1"/>
        <v>69.626666666666665</v>
      </c>
      <c r="M4" s="20">
        <v>3</v>
      </c>
      <c r="N4" s="1" t="s">
        <v>275</v>
      </c>
      <c r="O4" s="18"/>
    </row>
    <row r="5" spans="1:15">
      <c r="A5" s="17" t="s">
        <v>219</v>
      </c>
      <c r="B5" s="17" t="s">
        <v>224</v>
      </c>
      <c r="C5" s="17" t="s">
        <v>225</v>
      </c>
      <c r="D5" s="17">
        <v>90</v>
      </c>
      <c r="E5" s="17">
        <v>99.5</v>
      </c>
      <c r="F5" s="17">
        <v>88</v>
      </c>
      <c r="G5" s="18">
        <f t="shared" si="0"/>
        <v>277.5</v>
      </c>
      <c r="H5" s="18">
        <v>3</v>
      </c>
      <c r="I5" s="18"/>
      <c r="J5" s="18"/>
      <c r="K5" s="18">
        <v>78.599999999999994</v>
      </c>
      <c r="L5" s="19">
        <f t="shared" si="1"/>
        <v>68.44</v>
      </c>
      <c r="M5" s="20">
        <v>4</v>
      </c>
      <c r="N5" s="1" t="s">
        <v>275</v>
      </c>
      <c r="O5" s="18"/>
    </row>
    <row r="6" spans="1:15">
      <c r="A6" s="17" t="s">
        <v>219</v>
      </c>
      <c r="B6" s="17" t="s">
        <v>232</v>
      </c>
      <c r="C6" s="17" t="s">
        <v>233</v>
      </c>
      <c r="D6" s="17">
        <v>79.5</v>
      </c>
      <c r="E6" s="17">
        <v>102.5</v>
      </c>
      <c r="F6" s="17">
        <v>98.5</v>
      </c>
      <c r="G6" s="18">
        <f t="shared" si="0"/>
        <v>280.5</v>
      </c>
      <c r="H6" s="18">
        <v>17</v>
      </c>
      <c r="I6" s="18"/>
      <c r="J6" s="18"/>
      <c r="K6" s="18">
        <v>71.599999999999994</v>
      </c>
      <c r="L6" s="19">
        <f t="shared" si="1"/>
        <v>66.039999999999992</v>
      </c>
      <c r="M6" s="20">
        <v>5</v>
      </c>
      <c r="N6" s="1" t="s">
        <v>275</v>
      </c>
      <c r="O6" s="18"/>
    </row>
    <row r="7" spans="1:15">
      <c r="A7" s="17" t="s">
        <v>219</v>
      </c>
      <c r="B7" s="17" t="s">
        <v>222</v>
      </c>
      <c r="C7" s="17" t="s">
        <v>223</v>
      </c>
      <c r="D7" s="17">
        <v>70.5</v>
      </c>
      <c r="E7" s="17">
        <v>104.5</v>
      </c>
      <c r="F7" s="17">
        <v>100</v>
      </c>
      <c r="G7" s="18">
        <f t="shared" si="0"/>
        <v>275</v>
      </c>
      <c r="H7" s="18">
        <v>2</v>
      </c>
      <c r="I7" s="18"/>
      <c r="J7" s="18"/>
      <c r="K7" s="18">
        <v>72.400000000000006</v>
      </c>
      <c r="L7" s="19">
        <f t="shared" si="1"/>
        <v>65.626666666666665</v>
      </c>
      <c r="M7" s="20">
        <v>6</v>
      </c>
      <c r="N7" s="1" t="s">
        <v>275</v>
      </c>
      <c r="O7" s="18"/>
    </row>
    <row r="8" spans="1:15">
      <c r="A8" s="17" t="s">
        <v>219</v>
      </c>
      <c r="B8" s="17" t="s">
        <v>230</v>
      </c>
      <c r="C8" s="17" t="s">
        <v>231</v>
      </c>
      <c r="D8" s="17">
        <v>85.5</v>
      </c>
      <c r="E8" s="17">
        <v>97.5</v>
      </c>
      <c r="F8" s="17">
        <v>107.5</v>
      </c>
      <c r="G8" s="18">
        <f t="shared" si="0"/>
        <v>290.5</v>
      </c>
      <c r="H8" s="18">
        <v>15</v>
      </c>
      <c r="I8" s="18"/>
      <c r="J8" s="18"/>
      <c r="K8" s="18">
        <v>66.8</v>
      </c>
      <c r="L8" s="19">
        <f t="shared" si="1"/>
        <v>65.453333333333333</v>
      </c>
      <c r="M8" s="20">
        <v>7</v>
      </c>
      <c r="N8" s="1" t="s">
        <v>275</v>
      </c>
      <c r="O8" s="18"/>
    </row>
    <row r="9" spans="1:15">
      <c r="A9" s="17" t="s">
        <v>234</v>
      </c>
      <c r="B9" s="17" t="s">
        <v>235</v>
      </c>
      <c r="C9" s="17" t="s">
        <v>236</v>
      </c>
      <c r="D9" s="17">
        <v>103.5</v>
      </c>
      <c r="E9" s="17">
        <v>100</v>
      </c>
      <c r="F9" s="17">
        <v>108.5</v>
      </c>
      <c r="G9" s="18">
        <f t="shared" ref="G9:G16" si="2">SUM(D9:F9)</f>
        <v>312</v>
      </c>
      <c r="H9" s="18">
        <v>2</v>
      </c>
      <c r="I9" s="18"/>
      <c r="J9" s="18"/>
      <c r="K9" s="18">
        <v>81.400000000000006</v>
      </c>
      <c r="L9" s="19">
        <f t="shared" ref="L9:L16" si="3">G9/3/1.5*0.6+K9*0.4</f>
        <v>74.16</v>
      </c>
      <c r="M9" s="20">
        <v>1</v>
      </c>
      <c r="N9" s="1" t="s">
        <v>275</v>
      </c>
      <c r="O9" s="18"/>
    </row>
    <row r="10" spans="1:15">
      <c r="A10" s="17" t="s">
        <v>234</v>
      </c>
      <c r="B10" s="17" t="s">
        <v>242</v>
      </c>
      <c r="C10" s="17" t="s">
        <v>243</v>
      </c>
      <c r="D10" s="17">
        <v>91.5</v>
      </c>
      <c r="E10" s="17">
        <v>93</v>
      </c>
      <c r="F10" s="17">
        <v>107.5</v>
      </c>
      <c r="G10" s="18">
        <f t="shared" si="2"/>
        <v>292</v>
      </c>
      <c r="H10" s="18">
        <v>10</v>
      </c>
      <c r="I10" s="18"/>
      <c r="J10" s="18"/>
      <c r="K10" s="18">
        <v>82.84</v>
      </c>
      <c r="L10" s="19">
        <f t="shared" si="3"/>
        <v>72.069333333333333</v>
      </c>
      <c r="M10" s="20">
        <v>2</v>
      </c>
      <c r="N10" s="1" t="s">
        <v>275</v>
      </c>
      <c r="O10" s="18"/>
    </row>
    <row r="11" spans="1:15">
      <c r="A11" s="17" t="s">
        <v>234</v>
      </c>
      <c r="B11" s="17" t="s">
        <v>237</v>
      </c>
      <c r="C11" s="17" t="s">
        <v>238</v>
      </c>
      <c r="D11" s="17">
        <v>79.5</v>
      </c>
      <c r="E11" s="17">
        <v>114</v>
      </c>
      <c r="F11" s="17">
        <v>101.5</v>
      </c>
      <c r="G11" s="18">
        <f t="shared" si="2"/>
        <v>295</v>
      </c>
      <c r="H11" s="18">
        <v>4</v>
      </c>
      <c r="I11" s="18"/>
      <c r="J11" s="18"/>
      <c r="K11" s="18">
        <v>80.819999999999993</v>
      </c>
      <c r="L11" s="19">
        <f t="shared" si="3"/>
        <v>71.661333333333332</v>
      </c>
      <c r="M11" s="20">
        <v>3</v>
      </c>
      <c r="N11" s="1" t="s">
        <v>275</v>
      </c>
      <c r="O11" s="18"/>
    </row>
    <row r="12" spans="1:15">
      <c r="A12" s="17" t="s">
        <v>234</v>
      </c>
      <c r="B12" s="17" t="s">
        <v>244</v>
      </c>
      <c r="C12" s="17" t="s">
        <v>245</v>
      </c>
      <c r="D12" s="17">
        <v>78</v>
      </c>
      <c r="E12" s="17">
        <v>101.5</v>
      </c>
      <c r="F12" s="17">
        <v>112</v>
      </c>
      <c r="G12" s="18">
        <f t="shared" si="2"/>
        <v>291.5</v>
      </c>
      <c r="H12" s="18">
        <v>15</v>
      </c>
      <c r="I12" s="18"/>
      <c r="J12" s="18"/>
      <c r="K12" s="18">
        <v>80.459999999999994</v>
      </c>
      <c r="L12" s="19">
        <f t="shared" si="3"/>
        <v>71.050666666666672</v>
      </c>
      <c r="M12" s="20">
        <v>4</v>
      </c>
      <c r="N12" s="1" t="s">
        <v>275</v>
      </c>
      <c r="O12" s="18"/>
    </row>
    <row r="13" spans="1:15">
      <c r="A13" s="17" t="s">
        <v>234</v>
      </c>
      <c r="B13" s="17" t="s">
        <v>239</v>
      </c>
      <c r="C13" s="17" t="s">
        <v>240</v>
      </c>
      <c r="D13" s="17">
        <v>75</v>
      </c>
      <c r="E13" s="17">
        <v>98.5</v>
      </c>
      <c r="F13" s="17">
        <v>109</v>
      </c>
      <c r="G13" s="18">
        <f t="shared" si="2"/>
        <v>282.5</v>
      </c>
      <c r="H13" s="18">
        <v>5</v>
      </c>
      <c r="I13" s="18"/>
      <c r="J13" s="18"/>
      <c r="K13" s="18">
        <v>82.72</v>
      </c>
      <c r="L13" s="19">
        <f t="shared" si="3"/>
        <v>70.754666666666665</v>
      </c>
      <c r="M13" s="20">
        <v>5</v>
      </c>
      <c r="N13" s="1" t="s">
        <v>275</v>
      </c>
      <c r="O13" s="18"/>
    </row>
    <row r="14" spans="1:15">
      <c r="A14" s="17" t="s">
        <v>241</v>
      </c>
      <c r="B14" s="17" t="s">
        <v>246</v>
      </c>
      <c r="C14" s="17" t="s">
        <v>247</v>
      </c>
      <c r="D14" s="17">
        <v>93</v>
      </c>
      <c r="E14" s="17">
        <v>104.5</v>
      </c>
      <c r="F14" s="17">
        <v>98.5</v>
      </c>
      <c r="G14" s="18">
        <f t="shared" si="2"/>
        <v>296</v>
      </c>
      <c r="H14" s="18">
        <v>19</v>
      </c>
      <c r="I14" s="18"/>
      <c r="J14" s="18"/>
      <c r="K14" s="18">
        <v>79.36</v>
      </c>
      <c r="L14" s="19">
        <f t="shared" si="3"/>
        <v>71.210666666666668</v>
      </c>
      <c r="M14" s="20">
        <v>1</v>
      </c>
      <c r="N14" s="1" t="s">
        <v>275</v>
      </c>
      <c r="O14" s="18"/>
    </row>
    <row r="15" spans="1:15">
      <c r="A15" s="17" t="s">
        <v>241</v>
      </c>
      <c r="B15" s="17" t="s">
        <v>248</v>
      </c>
      <c r="C15" s="17" t="s">
        <v>249</v>
      </c>
      <c r="D15" s="17">
        <v>75</v>
      </c>
      <c r="E15" s="17">
        <v>105</v>
      </c>
      <c r="F15" s="17">
        <v>106</v>
      </c>
      <c r="G15" s="18">
        <f t="shared" si="2"/>
        <v>286</v>
      </c>
      <c r="H15" s="18">
        <v>20</v>
      </c>
      <c r="I15" s="18"/>
      <c r="J15" s="18"/>
      <c r="K15" s="18">
        <v>79.459999999999994</v>
      </c>
      <c r="L15" s="19">
        <f t="shared" si="3"/>
        <v>69.917333333333318</v>
      </c>
      <c r="M15" s="20">
        <v>2</v>
      </c>
      <c r="N15" s="1" t="s">
        <v>275</v>
      </c>
      <c r="O15" s="18"/>
    </row>
    <row r="16" spans="1:15">
      <c r="A16" s="17" t="s">
        <v>241</v>
      </c>
      <c r="B16" s="17" t="s">
        <v>250</v>
      </c>
      <c r="C16" s="17" t="s">
        <v>251</v>
      </c>
      <c r="D16" s="17">
        <v>69</v>
      </c>
      <c r="E16" s="17">
        <v>98</v>
      </c>
      <c r="F16" s="17">
        <v>99.5</v>
      </c>
      <c r="G16" s="18">
        <f t="shared" si="2"/>
        <v>266.5</v>
      </c>
      <c r="H16" s="18">
        <v>23</v>
      </c>
      <c r="I16" s="18"/>
      <c r="J16" s="18"/>
      <c r="K16" s="18">
        <v>81.72</v>
      </c>
      <c r="L16" s="19">
        <f t="shared" si="3"/>
        <v>68.221333333333334</v>
      </c>
      <c r="M16" s="20">
        <v>3</v>
      </c>
      <c r="N16" s="1" t="s">
        <v>275</v>
      </c>
      <c r="O16" s="18"/>
    </row>
    <row r="17" spans="1:15">
      <c r="A17" s="17" t="s">
        <v>255</v>
      </c>
      <c r="B17" s="17" t="s">
        <v>258</v>
      </c>
      <c r="C17" s="17" t="s">
        <v>259</v>
      </c>
      <c r="D17" s="17">
        <v>100.5</v>
      </c>
      <c r="E17" s="17">
        <v>109</v>
      </c>
      <c r="F17" s="17">
        <v>0</v>
      </c>
      <c r="G17" s="18">
        <f t="shared" ref="G17:G21" si="4">SUM(D17:F17)</f>
        <v>209.5</v>
      </c>
      <c r="H17" s="18">
        <v>12</v>
      </c>
      <c r="I17" s="18"/>
      <c r="J17" s="18"/>
      <c r="K17" s="18">
        <v>83.8</v>
      </c>
      <c r="L17" s="19">
        <f t="shared" ref="L17:L21" si="5">G17/2/1.5*0.5+K17*0.5</f>
        <v>76.816666666666663</v>
      </c>
      <c r="M17" s="20">
        <v>1</v>
      </c>
      <c r="N17" s="1" t="s">
        <v>275</v>
      </c>
      <c r="O17" s="18" t="s">
        <v>271</v>
      </c>
    </row>
    <row r="18" spans="1:15">
      <c r="A18" s="17" t="s">
        <v>255</v>
      </c>
      <c r="B18" s="17" t="s">
        <v>256</v>
      </c>
      <c r="C18" s="17" t="s">
        <v>257</v>
      </c>
      <c r="D18" s="17">
        <v>94.5</v>
      </c>
      <c r="E18" s="17">
        <v>101.5</v>
      </c>
      <c r="F18" s="17">
        <v>0</v>
      </c>
      <c r="G18" s="18">
        <f t="shared" si="4"/>
        <v>196</v>
      </c>
      <c r="H18" s="18">
        <v>11</v>
      </c>
      <c r="I18" s="18"/>
      <c r="J18" s="18"/>
      <c r="K18" s="18">
        <v>82.2</v>
      </c>
      <c r="L18" s="19">
        <f t="shared" si="5"/>
        <v>73.766666666666666</v>
      </c>
      <c r="M18" s="20">
        <v>2</v>
      </c>
      <c r="N18" s="1" t="s">
        <v>275</v>
      </c>
      <c r="O18" s="18" t="s">
        <v>271</v>
      </c>
    </row>
    <row r="19" spans="1:15">
      <c r="A19" s="17" t="s">
        <v>260</v>
      </c>
      <c r="B19" s="17" t="s">
        <v>261</v>
      </c>
      <c r="C19" s="17" t="s">
        <v>262</v>
      </c>
      <c r="D19" s="17">
        <v>78</v>
      </c>
      <c r="E19" s="17">
        <v>102</v>
      </c>
      <c r="F19" s="17">
        <v>0</v>
      </c>
      <c r="G19" s="18">
        <f t="shared" si="4"/>
        <v>180</v>
      </c>
      <c r="H19" s="18">
        <v>2</v>
      </c>
      <c r="I19" s="18"/>
      <c r="J19" s="18"/>
      <c r="K19" s="18">
        <v>80.8</v>
      </c>
      <c r="L19" s="19">
        <f t="shared" si="5"/>
        <v>70.400000000000006</v>
      </c>
      <c r="M19" s="20">
        <v>1</v>
      </c>
      <c r="N19" s="1" t="s">
        <v>275</v>
      </c>
      <c r="O19" s="18" t="s">
        <v>272</v>
      </c>
    </row>
    <row r="20" spans="1:15">
      <c r="A20" s="17" t="s">
        <v>252</v>
      </c>
      <c r="B20" s="17" t="s">
        <v>253</v>
      </c>
      <c r="C20" s="17" t="s">
        <v>254</v>
      </c>
      <c r="D20" s="17">
        <v>85.5</v>
      </c>
      <c r="E20" s="17">
        <v>102</v>
      </c>
      <c r="F20" s="17">
        <v>0</v>
      </c>
      <c r="G20" s="18">
        <f t="shared" si="4"/>
        <v>187.5</v>
      </c>
      <c r="H20" s="18">
        <v>8</v>
      </c>
      <c r="I20" s="18">
        <v>38</v>
      </c>
      <c r="J20" s="18">
        <v>38.6</v>
      </c>
      <c r="K20" s="18">
        <f>I20+J20</f>
        <v>76.599999999999994</v>
      </c>
      <c r="L20" s="19">
        <f t="shared" si="5"/>
        <v>69.55</v>
      </c>
      <c r="M20" s="20">
        <v>1</v>
      </c>
      <c r="N20" s="1" t="s">
        <v>275</v>
      </c>
      <c r="O20" s="18" t="s">
        <v>273</v>
      </c>
    </row>
    <row r="21" spans="1:15">
      <c r="A21" s="17" t="s">
        <v>263</v>
      </c>
      <c r="B21" s="17" t="s">
        <v>264</v>
      </c>
      <c r="C21" s="17" t="s">
        <v>265</v>
      </c>
      <c r="D21" s="17">
        <v>97.5</v>
      </c>
      <c r="E21" s="17">
        <v>104</v>
      </c>
      <c r="F21" s="17">
        <v>0</v>
      </c>
      <c r="G21" s="18">
        <f t="shared" si="4"/>
        <v>201.5</v>
      </c>
      <c r="H21" s="18">
        <v>18</v>
      </c>
      <c r="I21" s="18"/>
      <c r="J21" s="18"/>
      <c r="K21" s="18">
        <v>78.599999999999994</v>
      </c>
      <c r="L21" s="19">
        <f t="shared" si="5"/>
        <v>72.883333333333326</v>
      </c>
      <c r="M21" s="20">
        <v>1</v>
      </c>
      <c r="N21" s="1" t="s">
        <v>275</v>
      </c>
      <c r="O21" s="18" t="s">
        <v>274</v>
      </c>
    </row>
  </sheetData>
  <sortState ref="A48:AG60">
    <sortCondition ref="A48:A60"/>
    <sortCondition descending="1" ref="L48:L60"/>
    <sortCondition descending="1" ref="D48:D60"/>
  </sortState>
  <phoneticPr fontId="3" type="noConversion"/>
  <pageMargins left="0.70866141732283472" right="0.70866141732283472" top="0.55118110236220474" bottom="0.55118110236220474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中小学</vt:lpstr>
      <vt:lpstr>事业单位</vt:lpstr>
      <vt:lpstr>事业单位!Print_Titles</vt:lpstr>
      <vt:lpstr>中小学!Print_Titles</vt:lpstr>
    </vt:vector>
  </TitlesOfParts>
  <Company>Windows 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cp:lastPrinted>2020-09-06T10:31:25Z</cp:lastPrinted>
  <dcterms:created xsi:type="dcterms:W3CDTF">2020-09-06T09:37:37Z</dcterms:created>
  <dcterms:modified xsi:type="dcterms:W3CDTF">2020-09-08T03:39:14Z</dcterms:modified>
</cp:coreProperties>
</file>