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<sst xmlns="http://schemas.openxmlformats.org/spreadsheetml/2006/main" count="99">
  <si>
    <t>面试成绩、总成绩及入围体检名单</t>
  </si>
  <si>
    <t>准考证号</t>
  </si>
  <si>
    <t>姓名</t>
  </si>
  <si>
    <t>报考岗位</t>
  </si>
  <si>
    <t>笔试成绩</t>
  </si>
  <si>
    <t>面试成绩</t>
  </si>
  <si>
    <t>总成绩</t>
  </si>
  <si>
    <t>总名次</t>
  </si>
  <si>
    <t>是否入围体检</t>
  </si>
  <si>
    <t>吴玉新</t>
  </si>
  <si>
    <t>101-语文</t>
  </si>
  <si>
    <t>入围体检</t>
  </si>
  <si>
    <t>赵璐瑶</t>
  </si>
  <si>
    <t>王静娴</t>
  </si>
  <si>
    <t>杨文洁</t>
  </si>
  <si>
    <t>申彦姣</t>
  </si>
  <si>
    <t>王伊</t>
  </si>
  <si>
    <t>王菲</t>
  </si>
  <si>
    <t>井柯</t>
  </si>
  <si>
    <t>李慧利</t>
  </si>
  <si>
    <t>王凌云</t>
  </si>
  <si>
    <t>田艳平</t>
  </si>
  <si>
    <t>王亚萍</t>
  </si>
  <si>
    <t>宋孜娟</t>
  </si>
  <si>
    <t>冯新玲</t>
  </si>
  <si>
    <t>20201010102</t>
  </si>
  <si>
    <t>白小杰</t>
  </si>
  <si>
    <t>孙飒爽</t>
  </si>
  <si>
    <t>20201010519</t>
  </si>
  <si>
    <t>祝晨阳</t>
  </si>
  <si>
    <t>崔彤茵</t>
  </si>
  <si>
    <t>102-数学</t>
  </si>
  <si>
    <t>韩善婧</t>
  </si>
  <si>
    <t>王娟</t>
  </si>
  <si>
    <t>康苏娟</t>
  </si>
  <si>
    <t>郭淑婷</t>
  </si>
  <si>
    <t>103-英语</t>
  </si>
  <si>
    <t>杨燕莉</t>
  </si>
  <si>
    <t>白璐璐</t>
  </si>
  <si>
    <t>20201030918</t>
  </si>
  <si>
    <t>尚慧莹</t>
  </si>
  <si>
    <t>20201030611</t>
  </si>
  <si>
    <t>成燕文</t>
  </si>
  <si>
    <t>20202021202</t>
  </si>
  <si>
    <t>张瑞瑞</t>
  </si>
  <si>
    <t>20202021203</t>
  </si>
  <si>
    <t>张艳云</t>
  </si>
  <si>
    <t>20202020711</t>
  </si>
  <si>
    <t>侯成杰</t>
  </si>
  <si>
    <t>20201031001</t>
  </si>
  <si>
    <t>宋嘉琪</t>
  </si>
  <si>
    <t>20201030610</t>
  </si>
  <si>
    <t>成梅杰</t>
  </si>
  <si>
    <t>刘自儒</t>
  </si>
  <si>
    <t>104-物理</t>
  </si>
  <si>
    <t>刘交交</t>
  </si>
  <si>
    <t>高维</t>
  </si>
  <si>
    <t>李枵晓</t>
  </si>
  <si>
    <t>宋孟贞</t>
  </si>
  <si>
    <t>王琳</t>
  </si>
  <si>
    <t>105-化学</t>
  </si>
  <si>
    <t>代雅莉</t>
  </si>
  <si>
    <t>李玲玲</t>
  </si>
  <si>
    <t>毕冬妮</t>
  </si>
  <si>
    <t>王瑞杰</t>
  </si>
  <si>
    <t>杜鑫亚</t>
  </si>
  <si>
    <t>张雅</t>
  </si>
  <si>
    <t>徐文芳</t>
  </si>
  <si>
    <t>李璐妍</t>
  </si>
  <si>
    <t>吴冬雪</t>
  </si>
  <si>
    <t>106-生物</t>
  </si>
  <si>
    <t>王苗苗</t>
  </si>
  <si>
    <t>夏冰</t>
  </si>
  <si>
    <t>薛薇</t>
  </si>
  <si>
    <t>邢璐璐</t>
  </si>
  <si>
    <t>职姣姣</t>
  </si>
  <si>
    <t>孟爱华</t>
  </si>
  <si>
    <t>姬蕊</t>
  </si>
  <si>
    <t>冯梦飞</t>
  </si>
  <si>
    <t>马聪颖</t>
  </si>
  <si>
    <t>缺考</t>
  </si>
  <si>
    <t>朱丽</t>
  </si>
  <si>
    <t>201-数学</t>
  </si>
  <si>
    <t>王文霞</t>
  </si>
  <si>
    <t>程平</t>
  </si>
  <si>
    <t>20202011527</t>
  </si>
  <si>
    <t>宋倩</t>
  </si>
  <si>
    <t>孙雪静</t>
  </si>
  <si>
    <t>202-英语</t>
  </si>
  <si>
    <t>张会杰</t>
  </si>
  <si>
    <t>郑苗苗</t>
  </si>
  <si>
    <t>曹沙沙</t>
  </si>
  <si>
    <t>成琳</t>
  </si>
  <si>
    <t>祝明</t>
  </si>
  <si>
    <t>张梅芳</t>
  </si>
  <si>
    <t>杨靖芳</t>
  </si>
  <si>
    <t>孙海亮</t>
  </si>
  <si>
    <t>203-物理</t>
  </si>
  <si>
    <t>李国振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</si>
</sst>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5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0" fillId="0" borderId="2" applyFont="0" applyFill="0" applyBorder="0" applyAlignment="0" applyProtection="0">
      <alignment vertical="center"/>
    </xf>
    <xf numFmtId="44" fontId="0" fillId="0" borderId="2" applyFont="0" applyFill="0" applyBorder="0" applyAlignment="0" applyProtection="0">
      <alignment vertical="center"/>
    </xf>
    <xf numFmtId="41" fontId="0" fillId="0" borderId="2" applyFont="0" applyFill="0" applyBorder="0" applyAlignment="0" applyProtection="0">
      <alignment vertical="center"/>
    </xf>
    <xf numFmtId="9" fontId="0" fillId="0" borderId="2" applyFont="0" applyFill="0" applyBorder="0" applyAlignment="0" applyProtection="0">
      <alignment vertical="center"/>
    </xf>
    <xf numFmtId="42" fontId="0" fillId="0" borderId="2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1"/>
  <sheetViews>
    <sheetView tabSelected="1" workbookViewId="0">
      <selection activeCell="A2" sqref="2:71"/>
    </sheetView>
  </sheetViews>
  <sheetFormatPr defaultColWidth="9" defaultRowHeight="14.25" outlineLevelCol="7"/>
  <cols>
    <col min="1" max="1" width="11.625" style="1" customWidth="1"/>
    <col min="2" max="2" width="7" style="2" customWidth="1"/>
    <col min="3" max="3" width="9.125" style="1" customWidth="1"/>
    <col min="4" max="4" width="8.625" style="3" customWidth="1"/>
    <col min="5" max="5" width="10.375" style="1" customWidth="1"/>
    <col min="6" max="6" width="8.375" style="4" customWidth="1"/>
    <col min="7" max="7" width="7.625" style="1" customWidth="1"/>
    <col min="8" max="8" width="15.375" style="1" customWidth="1"/>
    <col min="9" max="16380" width="14.625" style="5"/>
    <col min="16381" max="16384" width="9" style="5"/>
  </cols>
  <sheetData>
    <row r="1" ht="20.25" spans="1:8">
      <c r="A1" s="6" t="s">
        <v>0</v>
      </c>
      <c r="B1" s="6"/>
      <c r="C1" s="6"/>
      <c r="D1" s="6"/>
      <c r="E1" s="6"/>
      <c r="F1" s="6"/>
      <c r="G1" s="6"/>
      <c r="H1" s="6"/>
    </row>
    <row r="2" ht="19" customHeight="1" spans="1:8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0" t="s">
        <v>8</v>
      </c>
    </row>
    <row r="3" ht="19" customHeight="1" spans="1:8">
      <c r="A3" s="12" t="str">
        <f>"20201010420"</f>
        <v>20201010420</v>
      </c>
      <c r="B3" s="13" t="s">
        <v>9</v>
      </c>
      <c r="C3" s="12" t="s">
        <v>10</v>
      </c>
      <c r="D3" s="14">
        <v>80</v>
      </c>
      <c r="E3" s="13">
        <v>80.76</v>
      </c>
      <c r="F3" s="15">
        <f t="shared" ref="F3:F56" si="0">E3+D3</f>
        <v>160.76</v>
      </c>
      <c r="G3" s="13">
        <v>1</v>
      </c>
      <c r="H3" s="16" t="s">
        <v>11</v>
      </c>
    </row>
    <row r="4" ht="19" customHeight="1" spans="1:8">
      <c r="A4" s="12" t="str">
        <f>"20201010513"</f>
        <v>20201010513</v>
      </c>
      <c r="B4" s="13" t="s">
        <v>12</v>
      </c>
      <c r="C4" s="12" t="s">
        <v>10</v>
      </c>
      <c r="D4" s="14">
        <v>79.3333333333333</v>
      </c>
      <c r="E4" s="13">
        <v>78.04</v>
      </c>
      <c r="F4" s="15">
        <f>E4+D4</f>
        <v>157.373333333333</v>
      </c>
      <c r="G4" s="13">
        <v>2</v>
      </c>
      <c r="H4" s="16" t="s">
        <v>11</v>
      </c>
    </row>
    <row r="5" ht="19" customHeight="1" spans="1:8">
      <c r="A5" s="12" t="str">
        <f>"20201010329"</f>
        <v>20201010329</v>
      </c>
      <c r="B5" s="13" t="s">
        <v>13</v>
      </c>
      <c r="C5" s="12" t="s">
        <v>10</v>
      </c>
      <c r="D5" s="14">
        <v>79.3333333333333</v>
      </c>
      <c r="E5" s="13">
        <v>77.86</v>
      </c>
      <c r="F5" s="15">
        <f>E5+D5</f>
        <v>157.193333333333</v>
      </c>
      <c r="G5" s="13">
        <v>3</v>
      </c>
      <c r="H5" s="16" t="s">
        <v>11</v>
      </c>
    </row>
    <row r="6" ht="19" customHeight="1" spans="1:8">
      <c r="A6" s="12" t="str">
        <f>"20201010427"</f>
        <v>20201010427</v>
      </c>
      <c r="B6" s="13" t="s">
        <v>14</v>
      </c>
      <c r="C6" s="12" t="s">
        <v>10</v>
      </c>
      <c r="D6" s="14">
        <v>80.6666666666667</v>
      </c>
      <c r="E6" s="13">
        <v>76.46</v>
      </c>
      <c r="F6" s="15">
        <f>E6+D6</f>
        <v>157.126666666667</v>
      </c>
      <c r="G6" s="13">
        <v>4</v>
      </c>
      <c r="H6" s="16" t="s">
        <v>11</v>
      </c>
    </row>
    <row r="7" ht="19" customHeight="1" spans="1:8">
      <c r="A7" s="17" t="str">
        <f>"20201010309"</f>
        <v>20201010309</v>
      </c>
      <c r="B7" s="18" t="s">
        <v>15</v>
      </c>
      <c r="C7" s="17" t="s">
        <v>10</v>
      </c>
      <c r="D7" s="19">
        <v>76.6666666666667</v>
      </c>
      <c r="E7" s="19">
        <v>79</v>
      </c>
      <c r="F7" s="20">
        <f>E7+D7</f>
        <v>155.666666666667</v>
      </c>
      <c r="G7" s="18">
        <v>5</v>
      </c>
      <c r="H7" s="18"/>
    </row>
    <row r="8" ht="19" customHeight="1" spans="1:8">
      <c r="A8" s="17" t="str">
        <f>"20201010410"</f>
        <v>20201010410</v>
      </c>
      <c r="B8" s="18" t="s">
        <v>16</v>
      </c>
      <c r="C8" s="17" t="s">
        <v>10</v>
      </c>
      <c r="D8" s="19">
        <v>77.3333333333333</v>
      </c>
      <c r="E8" s="18">
        <v>78.02</v>
      </c>
      <c r="F8" s="20">
        <f>E8+D8</f>
        <v>155.353333333333</v>
      </c>
      <c r="G8" s="18">
        <v>6</v>
      </c>
      <c r="H8" s="18"/>
    </row>
    <row r="9" ht="19" customHeight="1" spans="1:8">
      <c r="A9" s="17" t="str">
        <f>"20201010322"</f>
        <v>20201010322</v>
      </c>
      <c r="B9" s="18" t="s">
        <v>17</v>
      </c>
      <c r="C9" s="17" t="s">
        <v>10</v>
      </c>
      <c r="D9" s="19">
        <v>80</v>
      </c>
      <c r="E9" s="18">
        <v>75.16</v>
      </c>
      <c r="F9" s="20">
        <f>E9+D9</f>
        <v>155.16</v>
      </c>
      <c r="G9" s="18">
        <v>7</v>
      </c>
      <c r="H9" s="18"/>
    </row>
    <row r="10" ht="19" customHeight="1" spans="1:8">
      <c r="A10" s="17" t="str">
        <f>"20201010202"</f>
        <v>20201010202</v>
      </c>
      <c r="B10" s="18" t="s">
        <v>18</v>
      </c>
      <c r="C10" s="17" t="s">
        <v>10</v>
      </c>
      <c r="D10" s="19">
        <v>78</v>
      </c>
      <c r="E10" s="18">
        <v>76.14</v>
      </c>
      <c r="F10" s="20">
        <f>E10+D10</f>
        <v>154.14</v>
      </c>
      <c r="G10" s="18">
        <v>8</v>
      </c>
      <c r="H10" s="18"/>
    </row>
    <row r="11" ht="19" customHeight="1" spans="1:8">
      <c r="A11" s="17" t="str">
        <f>"20201010204"</f>
        <v>20201010204</v>
      </c>
      <c r="B11" s="18" t="s">
        <v>19</v>
      </c>
      <c r="C11" s="17" t="s">
        <v>10</v>
      </c>
      <c r="D11" s="19">
        <v>76.6666666666667</v>
      </c>
      <c r="E11" s="18">
        <v>75.28</v>
      </c>
      <c r="F11" s="20">
        <f>E11+D11</f>
        <v>151.946666666667</v>
      </c>
      <c r="G11" s="18">
        <v>9</v>
      </c>
      <c r="H11" s="18"/>
    </row>
    <row r="12" ht="19" customHeight="1" spans="1:8">
      <c r="A12" s="17" t="str">
        <f>"20201010402"</f>
        <v>20201010402</v>
      </c>
      <c r="B12" s="18" t="s">
        <v>20</v>
      </c>
      <c r="C12" s="17" t="s">
        <v>10</v>
      </c>
      <c r="D12" s="19">
        <v>78.6666666666667</v>
      </c>
      <c r="E12" s="18">
        <v>72.46</v>
      </c>
      <c r="F12" s="20">
        <f>E12+D12</f>
        <v>151.126666666667</v>
      </c>
      <c r="G12" s="18">
        <v>10</v>
      </c>
      <c r="H12" s="18"/>
    </row>
    <row r="13" ht="19" customHeight="1" spans="1:8">
      <c r="A13" s="17" t="str">
        <f>"20201010319"</f>
        <v>20201010319</v>
      </c>
      <c r="B13" s="18" t="s">
        <v>21</v>
      </c>
      <c r="C13" s="17" t="s">
        <v>10</v>
      </c>
      <c r="D13" s="19">
        <v>77.3333333333333</v>
      </c>
      <c r="E13" s="18">
        <v>73.76</v>
      </c>
      <c r="F13" s="20">
        <f>E13+D13</f>
        <v>151.093333333333</v>
      </c>
      <c r="G13" s="18">
        <v>11</v>
      </c>
      <c r="H13" s="18"/>
    </row>
    <row r="14" ht="19" customHeight="1" spans="1:8">
      <c r="A14" s="17" t="str">
        <f>"20201010409"</f>
        <v>20201010409</v>
      </c>
      <c r="B14" s="18" t="s">
        <v>22</v>
      </c>
      <c r="C14" s="17" t="s">
        <v>10</v>
      </c>
      <c r="D14" s="19">
        <v>76</v>
      </c>
      <c r="E14" s="18">
        <v>74.82</v>
      </c>
      <c r="F14" s="20">
        <f>E14+D14</f>
        <v>150.82</v>
      </c>
      <c r="G14" s="18">
        <v>12</v>
      </c>
      <c r="H14" s="18"/>
    </row>
    <row r="15" ht="19" customHeight="1" spans="1:8">
      <c r="A15" s="17" t="str">
        <f>"20201010313"</f>
        <v>20201010313</v>
      </c>
      <c r="B15" s="18" t="s">
        <v>23</v>
      </c>
      <c r="C15" s="17" t="s">
        <v>10</v>
      </c>
      <c r="D15" s="19">
        <v>77.3333333333333</v>
      </c>
      <c r="E15" s="18">
        <v>73.12</v>
      </c>
      <c r="F15" s="20">
        <f>E15+D15</f>
        <v>150.453333333333</v>
      </c>
      <c r="G15" s="18">
        <v>13</v>
      </c>
      <c r="H15" s="18"/>
    </row>
    <row r="16" ht="19" customHeight="1" spans="1:8">
      <c r="A16" s="17" t="str">
        <f>"20201010114"</f>
        <v>20201010114</v>
      </c>
      <c r="B16" s="18" t="s">
        <v>24</v>
      </c>
      <c r="C16" s="17" t="s">
        <v>10</v>
      </c>
      <c r="D16" s="19">
        <v>76.6666666666667</v>
      </c>
      <c r="E16" s="19">
        <v>73.1</v>
      </c>
      <c r="F16" s="20">
        <f>E16+D16</f>
        <v>149.766666666667</v>
      </c>
      <c r="G16" s="18">
        <v>14</v>
      </c>
      <c r="H16" s="18"/>
    </row>
    <row r="17" ht="19" customHeight="1" spans="1:8">
      <c r="A17" s="17" t="s">
        <v>25</v>
      </c>
      <c r="B17" s="18" t="s">
        <v>26</v>
      </c>
      <c r="C17" s="17" t="s">
        <v>10</v>
      </c>
      <c r="D17" s="19">
        <v>75.3333333333333</v>
      </c>
      <c r="E17" s="21">
        <v>74.1</v>
      </c>
      <c r="F17" s="20">
        <f>E17+D17</f>
        <v>149.433333333333</v>
      </c>
      <c r="G17" s="18">
        <v>15</v>
      </c>
      <c r="H17" s="17"/>
    </row>
    <row r="18" ht="19" customHeight="1" spans="1:8">
      <c r="A18" s="17" t="str">
        <f>"20201010318"</f>
        <v>20201010318</v>
      </c>
      <c r="B18" s="18" t="s">
        <v>27</v>
      </c>
      <c r="C18" s="17" t="s">
        <v>10</v>
      </c>
      <c r="D18" s="19">
        <v>76.6666666666667</v>
      </c>
      <c r="E18" s="19">
        <v>72.6</v>
      </c>
      <c r="F18" s="20">
        <f>E18+D18</f>
        <v>149.266666666667</v>
      </c>
      <c r="G18" s="18">
        <v>16</v>
      </c>
      <c r="H18" s="18"/>
    </row>
    <row r="19" ht="19" customHeight="1" spans="1:8">
      <c r="A19" s="17" t="s">
        <v>28</v>
      </c>
      <c r="B19" s="18" t="s">
        <v>29</v>
      </c>
      <c r="C19" s="17" t="s">
        <v>10</v>
      </c>
      <c r="D19" s="19">
        <v>75.3333333333333</v>
      </c>
      <c r="E19" s="17">
        <v>73.74</v>
      </c>
      <c r="F19" s="20">
        <f>E19+D19</f>
        <v>149.073333333333</v>
      </c>
      <c r="G19" s="18">
        <v>17</v>
      </c>
      <c r="H19" s="17"/>
    </row>
    <row r="20" ht="19" customHeight="1" spans="1:8">
      <c r="A20" s="12" t="str">
        <f>"20201021404"</f>
        <v>20201021404</v>
      </c>
      <c r="B20" s="13" t="s">
        <v>30</v>
      </c>
      <c r="C20" s="12" t="s">
        <v>31</v>
      </c>
      <c r="D20" s="14">
        <v>73.3333333333333</v>
      </c>
      <c r="E20" s="13">
        <v>74.12</v>
      </c>
      <c r="F20" s="15">
        <f>E20+D20</f>
        <v>147.453333333333</v>
      </c>
      <c r="G20" s="13">
        <v>1</v>
      </c>
      <c r="H20" s="13" t="s">
        <v>11</v>
      </c>
    </row>
    <row r="21" ht="19" customHeight="1" spans="1:8">
      <c r="A21" s="12" t="str">
        <f>"20202011410"</f>
        <v>20202011410</v>
      </c>
      <c r="B21" s="13" t="s">
        <v>32</v>
      </c>
      <c r="C21" s="12" t="s">
        <v>31</v>
      </c>
      <c r="D21" s="14">
        <v>66.6666666666667</v>
      </c>
      <c r="E21" s="13">
        <v>77.74</v>
      </c>
      <c r="F21" s="15">
        <f>E21+D21</f>
        <v>144.406666666667</v>
      </c>
      <c r="G21" s="13">
        <v>2</v>
      </c>
      <c r="H21" s="13" t="s">
        <v>11</v>
      </c>
    </row>
    <row r="22" ht="19" customHeight="1" spans="1:8">
      <c r="A22" s="12" t="str">
        <f>"20201021515"</f>
        <v>20201021515</v>
      </c>
      <c r="B22" s="13" t="s">
        <v>33</v>
      </c>
      <c r="C22" s="12" t="s">
        <v>31</v>
      </c>
      <c r="D22" s="14">
        <v>65.3333333333333</v>
      </c>
      <c r="E22" s="13">
        <v>75.66</v>
      </c>
      <c r="F22" s="15">
        <f>E22+D22</f>
        <v>140.993333333333</v>
      </c>
      <c r="G22" s="13">
        <v>3</v>
      </c>
      <c r="H22" s="13" t="s">
        <v>11</v>
      </c>
    </row>
    <row r="23" ht="19" customHeight="1" spans="1:8">
      <c r="A23" s="17" t="str">
        <f>"20201021415"</f>
        <v>20201021415</v>
      </c>
      <c r="B23" s="18" t="s">
        <v>34</v>
      </c>
      <c r="C23" s="17" t="s">
        <v>31</v>
      </c>
      <c r="D23" s="19">
        <v>62.6666666666667</v>
      </c>
      <c r="E23" s="18">
        <v>73.58</v>
      </c>
      <c r="F23" s="20">
        <f>E23+D23</f>
        <v>136.246666666667</v>
      </c>
      <c r="G23" s="18">
        <v>4</v>
      </c>
      <c r="H23" s="18"/>
    </row>
    <row r="24" ht="19" customHeight="1" spans="1:8">
      <c r="A24" s="12" t="str">
        <f>"20201030706"</f>
        <v>20201030706</v>
      </c>
      <c r="B24" s="13" t="s">
        <v>35</v>
      </c>
      <c r="C24" s="12" t="s">
        <v>36</v>
      </c>
      <c r="D24" s="14">
        <v>87.0833333333333</v>
      </c>
      <c r="E24" s="13">
        <v>78.52</v>
      </c>
      <c r="F24" s="15">
        <f>E24+D24</f>
        <v>165.603333333333</v>
      </c>
      <c r="G24" s="13">
        <v>1</v>
      </c>
      <c r="H24" s="13" t="s">
        <v>11</v>
      </c>
    </row>
    <row r="25" ht="19" customHeight="1" spans="1:8">
      <c r="A25" s="12" t="str">
        <f>"20202021110"</f>
        <v>20202021110</v>
      </c>
      <c r="B25" s="13" t="s">
        <v>37</v>
      </c>
      <c r="C25" s="12" t="s">
        <v>36</v>
      </c>
      <c r="D25" s="14">
        <v>86.6666666666667</v>
      </c>
      <c r="E25" s="13">
        <v>75.32</v>
      </c>
      <c r="F25" s="15">
        <f>E25+D25</f>
        <v>161.986666666667</v>
      </c>
      <c r="G25" s="13">
        <v>2</v>
      </c>
      <c r="H25" s="13" t="s">
        <v>11</v>
      </c>
    </row>
    <row r="26" ht="19" customHeight="1" spans="1:8">
      <c r="A26" s="17" t="str">
        <f>"20201030601"</f>
        <v>20201030601</v>
      </c>
      <c r="B26" s="18" t="s">
        <v>38</v>
      </c>
      <c r="C26" s="17" t="s">
        <v>36</v>
      </c>
      <c r="D26" s="19">
        <v>85</v>
      </c>
      <c r="E26" s="18">
        <v>75.26</v>
      </c>
      <c r="F26" s="20">
        <f>E26+D26</f>
        <v>160.26</v>
      </c>
      <c r="G26" s="18">
        <v>3</v>
      </c>
      <c r="H26" s="18"/>
    </row>
    <row r="27" ht="19" customHeight="1" spans="1:8">
      <c r="A27" s="17" t="s">
        <v>39</v>
      </c>
      <c r="B27" s="18" t="s">
        <v>40</v>
      </c>
      <c r="C27" s="17" t="s">
        <v>36</v>
      </c>
      <c r="D27" s="19">
        <v>80</v>
      </c>
      <c r="E27" s="21">
        <v>77.7</v>
      </c>
      <c r="F27" s="20">
        <f>E27+D27</f>
        <v>157.7</v>
      </c>
      <c r="G27" s="18">
        <v>4</v>
      </c>
      <c r="H27" s="17"/>
    </row>
    <row r="28" ht="19" customHeight="1" spans="1:8">
      <c r="A28" s="17" t="s">
        <v>41</v>
      </c>
      <c r="B28" s="18" t="s">
        <v>42</v>
      </c>
      <c r="C28" s="17" t="s">
        <v>36</v>
      </c>
      <c r="D28" s="19">
        <v>80.8333333333333</v>
      </c>
      <c r="E28" s="17">
        <v>73.42</v>
      </c>
      <c r="F28" s="20">
        <f>E28+D28</f>
        <v>154.253333333333</v>
      </c>
      <c r="G28" s="18">
        <v>5</v>
      </c>
      <c r="H28" s="17"/>
    </row>
    <row r="29" ht="19" customHeight="1" spans="1:8">
      <c r="A29" s="17" t="s">
        <v>43</v>
      </c>
      <c r="B29" s="18" t="s">
        <v>44</v>
      </c>
      <c r="C29" s="17" t="s">
        <v>36</v>
      </c>
      <c r="D29" s="19">
        <v>78.75</v>
      </c>
      <c r="E29" s="17">
        <v>73.38</v>
      </c>
      <c r="F29" s="20">
        <f>E29+D29</f>
        <v>152.13</v>
      </c>
      <c r="G29" s="18">
        <v>6</v>
      </c>
      <c r="H29" s="17"/>
    </row>
    <row r="30" ht="19" customHeight="1" spans="1:8">
      <c r="A30" s="17" t="s">
        <v>45</v>
      </c>
      <c r="B30" s="18" t="s">
        <v>46</v>
      </c>
      <c r="C30" s="17" t="s">
        <v>36</v>
      </c>
      <c r="D30" s="19">
        <v>78.3333333333333</v>
      </c>
      <c r="E30" s="17">
        <v>73.76</v>
      </c>
      <c r="F30" s="20">
        <f>E30+D30</f>
        <v>152.093333333333</v>
      </c>
      <c r="G30" s="18">
        <v>7</v>
      </c>
      <c r="H30" s="17"/>
    </row>
    <row r="31" ht="19" customHeight="1" spans="1:8">
      <c r="A31" s="17" t="s">
        <v>47</v>
      </c>
      <c r="B31" s="18" t="s">
        <v>48</v>
      </c>
      <c r="C31" s="17" t="s">
        <v>36</v>
      </c>
      <c r="D31" s="19">
        <v>80.4166666666667</v>
      </c>
      <c r="E31" s="17">
        <v>71.54</v>
      </c>
      <c r="F31" s="20">
        <f>E31+D31</f>
        <v>151.956666666667</v>
      </c>
      <c r="G31" s="18">
        <v>8</v>
      </c>
      <c r="H31" s="17"/>
    </row>
    <row r="32" ht="19" customHeight="1" spans="1:8">
      <c r="A32" s="17" t="s">
        <v>49</v>
      </c>
      <c r="B32" s="18" t="s">
        <v>50</v>
      </c>
      <c r="C32" s="17" t="s">
        <v>36</v>
      </c>
      <c r="D32" s="19">
        <v>78.3333333333333</v>
      </c>
      <c r="E32" s="17">
        <v>72.22</v>
      </c>
      <c r="F32" s="20">
        <f>E32+D32</f>
        <v>150.553333333333</v>
      </c>
      <c r="G32" s="18">
        <v>9</v>
      </c>
      <c r="H32" s="17"/>
    </row>
    <row r="33" ht="19" customHeight="1" spans="1:8">
      <c r="A33" s="17" t="s">
        <v>51</v>
      </c>
      <c r="B33" s="18" t="s">
        <v>52</v>
      </c>
      <c r="C33" s="17" t="s">
        <v>36</v>
      </c>
      <c r="D33" s="19">
        <v>78.3333333333333</v>
      </c>
      <c r="E33" s="17">
        <v>71.16</v>
      </c>
      <c r="F33" s="20">
        <f>E33+D33</f>
        <v>149.493333333333</v>
      </c>
      <c r="G33" s="18">
        <v>10</v>
      </c>
      <c r="H33" s="17"/>
    </row>
    <row r="34" ht="19" customHeight="1" spans="1:8">
      <c r="A34" s="12" t="str">
        <f>"20201041306"</f>
        <v>20201041306</v>
      </c>
      <c r="B34" s="13" t="s">
        <v>53</v>
      </c>
      <c r="C34" s="12" t="s">
        <v>54</v>
      </c>
      <c r="D34" s="14">
        <v>92.61</v>
      </c>
      <c r="E34" s="13">
        <v>78.84</v>
      </c>
      <c r="F34" s="15">
        <f>E34+D34</f>
        <v>171.45</v>
      </c>
      <c r="G34" s="13">
        <v>1</v>
      </c>
      <c r="H34" s="13" t="s">
        <v>11</v>
      </c>
    </row>
    <row r="35" ht="19" customHeight="1" spans="1:8">
      <c r="A35" s="12" t="str">
        <f>"20202031305"</f>
        <v>20202031305</v>
      </c>
      <c r="B35" s="13" t="s">
        <v>55</v>
      </c>
      <c r="C35" s="12" t="s">
        <v>54</v>
      </c>
      <c r="D35" s="14">
        <v>72.03</v>
      </c>
      <c r="E35" s="13">
        <v>81.08</v>
      </c>
      <c r="F35" s="15">
        <f>E35+D35</f>
        <v>153.11</v>
      </c>
      <c r="G35" s="13">
        <v>2</v>
      </c>
      <c r="H35" s="13" t="s">
        <v>11</v>
      </c>
    </row>
    <row r="36" ht="19" customHeight="1" spans="1:8">
      <c r="A36" s="12" t="str">
        <f>"20202031301"</f>
        <v>20202031301</v>
      </c>
      <c r="B36" s="13" t="s">
        <v>56</v>
      </c>
      <c r="C36" s="12" t="s">
        <v>54</v>
      </c>
      <c r="D36" s="14">
        <v>67.62</v>
      </c>
      <c r="E36" s="13">
        <v>81.54</v>
      </c>
      <c r="F36" s="15">
        <f>E36+D36</f>
        <v>149.16</v>
      </c>
      <c r="G36" s="13">
        <v>3</v>
      </c>
      <c r="H36" s="13" t="s">
        <v>11</v>
      </c>
    </row>
    <row r="37" ht="19" customHeight="1" spans="1:8">
      <c r="A37" s="17" t="str">
        <f>"20201041303"</f>
        <v>20201041303</v>
      </c>
      <c r="B37" s="18" t="s">
        <v>57</v>
      </c>
      <c r="C37" s="17" t="s">
        <v>54</v>
      </c>
      <c r="D37" s="19">
        <v>66.15</v>
      </c>
      <c r="E37" s="18">
        <v>77.44</v>
      </c>
      <c r="F37" s="20">
        <f>E37+D37</f>
        <v>143.59</v>
      </c>
      <c r="G37" s="18">
        <v>4</v>
      </c>
      <c r="H37" s="18"/>
    </row>
    <row r="38" ht="19" customHeight="1" spans="1:8">
      <c r="A38" s="17" t="str">
        <f>"20202031307"</f>
        <v>20202031307</v>
      </c>
      <c r="B38" s="18" t="s">
        <v>58</v>
      </c>
      <c r="C38" s="17" t="s">
        <v>54</v>
      </c>
      <c r="D38" s="19">
        <v>61.74</v>
      </c>
      <c r="E38" s="18">
        <v>78.98</v>
      </c>
      <c r="F38" s="20">
        <f>E38+D38</f>
        <v>140.72</v>
      </c>
      <c r="G38" s="18">
        <v>5</v>
      </c>
      <c r="H38" s="18"/>
    </row>
    <row r="39" ht="19" customHeight="1" spans="1:8">
      <c r="A39" s="12" t="str">
        <f>"20201051919"</f>
        <v>20201051919</v>
      </c>
      <c r="B39" s="13" t="s">
        <v>59</v>
      </c>
      <c r="C39" s="12" t="s">
        <v>60</v>
      </c>
      <c r="D39" s="14">
        <v>83</v>
      </c>
      <c r="E39" s="14">
        <v>78</v>
      </c>
      <c r="F39" s="15">
        <f>E39+D39</f>
        <v>161</v>
      </c>
      <c r="G39" s="13">
        <v>1</v>
      </c>
      <c r="H39" s="13" t="s">
        <v>11</v>
      </c>
    </row>
    <row r="40" ht="19" customHeight="1" spans="1:8">
      <c r="A40" s="12" t="str">
        <f>"20201051903"</f>
        <v>20201051903</v>
      </c>
      <c r="B40" s="13" t="s">
        <v>61</v>
      </c>
      <c r="C40" s="12" t="s">
        <v>60</v>
      </c>
      <c r="D40" s="14">
        <v>88</v>
      </c>
      <c r="E40" s="14">
        <v>72.4</v>
      </c>
      <c r="F40" s="15">
        <f>E40+D40</f>
        <v>160.4</v>
      </c>
      <c r="G40" s="13">
        <v>2</v>
      </c>
      <c r="H40" s="13" t="s">
        <v>11</v>
      </c>
    </row>
    <row r="41" ht="19" customHeight="1" spans="1:8">
      <c r="A41" s="12" t="str">
        <f>"20201051908"</f>
        <v>20201051908</v>
      </c>
      <c r="B41" s="13" t="s">
        <v>62</v>
      </c>
      <c r="C41" s="12" t="s">
        <v>60</v>
      </c>
      <c r="D41" s="14">
        <v>81</v>
      </c>
      <c r="E41" s="13">
        <v>73.02</v>
      </c>
      <c r="F41" s="15">
        <f>E41+D41</f>
        <v>154.02</v>
      </c>
      <c r="G41" s="13">
        <v>3</v>
      </c>
      <c r="H41" s="13" t="s">
        <v>11</v>
      </c>
    </row>
    <row r="42" ht="19" customHeight="1" spans="1:8">
      <c r="A42" s="12" t="str">
        <f>"20201051901"</f>
        <v>20201051901</v>
      </c>
      <c r="B42" s="13" t="s">
        <v>63</v>
      </c>
      <c r="C42" s="12" t="s">
        <v>60</v>
      </c>
      <c r="D42" s="14">
        <v>70</v>
      </c>
      <c r="E42" s="13">
        <v>79.48</v>
      </c>
      <c r="F42" s="15">
        <f>E42+D42</f>
        <v>149.48</v>
      </c>
      <c r="G42" s="13">
        <v>4</v>
      </c>
      <c r="H42" s="13" t="s">
        <v>11</v>
      </c>
    </row>
    <row r="43" ht="19" customHeight="1" spans="1:8">
      <c r="A43" s="17" t="str">
        <f>"20201051920"</f>
        <v>20201051920</v>
      </c>
      <c r="B43" s="18" t="s">
        <v>64</v>
      </c>
      <c r="C43" s="17" t="s">
        <v>60</v>
      </c>
      <c r="D43" s="19">
        <v>73</v>
      </c>
      <c r="E43" s="18">
        <v>75.34</v>
      </c>
      <c r="F43" s="20">
        <f>E43+D43</f>
        <v>148.34</v>
      </c>
      <c r="G43" s="18">
        <v>5</v>
      </c>
      <c r="H43" s="18"/>
    </row>
    <row r="44" ht="19" customHeight="1" spans="1:8">
      <c r="A44" s="17" t="str">
        <f>"20201051904"</f>
        <v>20201051904</v>
      </c>
      <c r="B44" s="18" t="s">
        <v>65</v>
      </c>
      <c r="C44" s="17" t="s">
        <v>60</v>
      </c>
      <c r="D44" s="19">
        <v>70</v>
      </c>
      <c r="E44" s="18">
        <v>77.62</v>
      </c>
      <c r="F44" s="20">
        <f>E44+D44</f>
        <v>147.62</v>
      </c>
      <c r="G44" s="18">
        <v>6</v>
      </c>
      <c r="H44" s="18"/>
    </row>
    <row r="45" ht="19" customHeight="1" spans="1:8">
      <c r="A45" s="17" t="str">
        <f>"20201051928"</f>
        <v>20201051928</v>
      </c>
      <c r="B45" s="18" t="s">
        <v>66</v>
      </c>
      <c r="C45" s="17" t="s">
        <v>60</v>
      </c>
      <c r="D45" s="19">
        <v>69</v>
      </c>
      <c r="E45" s="18">
        <v>71.82</v>
      </c>
      <c r="F45" s="20">
        <f>E45+D45</f>
        <v>140.82</v>
      </c>
      <c r="G45" s="18">
        <v>7</v>
      </c>
      <c r="H45" s="18"/>
    </row>
    <row r="46" ht="19" customHeight="1" spans="1:8">
      <c r="A46" s="17" t="str">
        <f>"20201051923"</f>
        <v>20201051923</v>
      </c>
      <c r="B46" s="18" t="s">
        <v>67</v>
      </c>
      <c r="C46" s="17" t="s">
        <v>60</v>
      </c>
      <c r="D46" s="19">
        <v>62</v>
      </c>
      <c r="E46" s="18">
        <v>77.22</v>
      </c>
      <c r="F46" s="20">
        <f>E46+D46</f>
        <v>139.22</v>
      </c>
      <c r="G46" s="18">
        <v>8</v>
      </c>
      <c r="H46" s="18"/>
    </row>
    <row r="47" ht="19" customHeight="1" spans="1:8">
      <c r="A47" s="17" t="str">
        <f>"20201051909"</f>
        <v>20201051909</v>
      </c>
      <c r="B47" s="18" t="s">
        <v>68</v>
      </c>
      <c r="C47" s="17" t="s">
        <v>60</v>
      </c>
      <c r="D47" s="19">
        <v>62</v>
      </c>
      <c r="E47" s="18">
        <v>71.92</v>
      </c>
      <c r="F47" s="20">
        <f>E47+D47</f>
        <v>133.92</v>
      </c>
      <c r="G47" s="18">
        <v>9</v>
      </c>
      <c r="H47" s="18"/>
    </row>
    <row r="48" ht="19" customHeight="1" spans="1:8">
      <c r="A48" s="12" t="str">
        <f>"20201061801"</f>
        <v>20201061801</v>
      </c>
      <c r="B48" s="13" t="s">
        <v>69</v>
      </c>
      <c r="C48" s="12" t="s">
        <v>70</v>
      </c>
      <c r="D48" s="14">
        <v>83.3333333333333</v>
      </c>
      <c r="E48" s="13">
        <v>76.68</v>
      </c>
      <c r="F48" s="15">
        <f>E48+D48</f>
        <v>160.013333333333</v>
      </c>
      <c r="G48" s="13">
        <v>1</v>
      </c>
      <c r="H48" s="13" t="s">
        <v>11</v>
      </c>
    </row>
    <row r="49" ht="19" customHeight="1" spans="1:8">
      <c r="A49" s="12" t="str">
        <f>"20201061730"</f>
        <v>20201061730</v>
      </c>
      <c r="B49" s="13" t="s">
        <v>71</v>
      </c>
      <c r="C49" s="12" t="s">
        <v>70</v>
      </c>
      <c r="D49" s="14">
        <v>78.8888888888889</v>
      </c>
      <c r="E49" s="13">
        <v>78.86</v>
      </c>
      <c r="F49" s="15">
        <f>E49+D49</f>
        <v>157.748888888889</v>
      </c>
      <c r="G49" s="13">
        <v>2</v>
      </c>
      <c r="H49" s="13" t="s">
        <v>11</v>
      </c>
    </row>
    <row r="50" ht="19" customHeight="1" spans="1:8">
      <c r="A50" s="12" t="str">
        <f>"20201061802"</f>
        <v>20201061802</v>
      </c>
      <c r="B50" s="13" t="s">
        <v>72</v>
      </c>
      <c r="C50" s="12" t="s">
        <v>70</v>
      </c>
      <c r="D50" s="14">
        <v>72.2222222222222</v>
      </c>
      <c r="E50" s="13">
        <v>80.3</v>
      </c>
      <c r="F50" s="15">
        <f>E50+D50</f>
        <v>152.522222222222</v>
      </c>
      <c r="G50" s="13">
        <v>3</v>
      </c>
      <c r="H50" s="13" t="s">
        <v>11</v>
      </c>
    </row>
    <row r="51" ht="19" customHeight="1" spans="1:8">
      <c r="A51" s="12" t="str">
        <f>"20201061806"</f>
        <v>20201061806</v>
      </c>
      <c r="B51" s="13" t="s">
        <v>73</v>
      </c>
      <c r="C51" s="12" t="s">
        <v>70</v>
      </c>
      <c r="D51" s="14">
        <v>67.7777777777778</v>
      </c>
      <c r="E51" s="13">
        <v>80.26</v>
      </c>
      <c r="F51" s="15">
        <f>E51+D51</f>
        <v>148.037777777778</v>
      </c>
      <c r="G51" s="13">
        <v>4</v>
      </c>
      <c r="H51" s="13" t="s">
        <v>11</v>
      </c>
    </row>
    <row r="52" ht="19" customHeight="1" spans="1:8">
      <c r="A52" s="17" t="str">
        <f>"20201061803"</f>
        <v>20201061803</v>
      </c>
      <c r="B52" s="18" t="s">
        <v>74</v>
      </c>
      <c r="C52" s="17" t="s">
        <v>70</v>
      </c>
      <c r="D52" s="19">
        <v>68.8888888888889</v>
      </c>
      <c r="E52" s="18">
        <v>76.22</v>
      </c>
      <c r="F52" s="20">
        <f>E52+D52</f>
        <v>145.108888888889</v>
      </c>
      <c r="G52" s="18">
        <v>5</v>
      </c>
      <c r="H52" s="18"/>
    </row>
    <row r="53" ht="19" customHeight="1" spans="1:8">
      <c r="A53" s="17" t="str">
        <f>"20201061815"</f>
        <v>20201061815</v>
      </c>
      <c r="B53" s="18" t="s">
        <v>75</v>
      </c>
      <c r="C53" s="17" t="s">
        <v>70</v>
      </c>
      <c r="D53" s="19">
        <v>68.8888888888889</v>
      </c>
      <c r="E53" s="18">
        <v>72.84</v>
      </c>
      <c r="F53" s="20">
        <f>E53+D53</f>
        <v>141.728888888889</v>
      </c>
      <c r="G53" s="18">
        <v>6</v>
      </c>
      <c r="H53" s="18"/>
    </row>
    <row r="54" ht="19" customHeight="1" spans="1:8">
      <c r="A54" s="17" t="str">
        <f>"20201061723"</f>
        <v>20201061723</v>
      </c>
      <c r="B54" s="18" t="s">
        <v>76</v>
      </c>
      <c r="C54" s="17" t="s">
        <v>70</v>
      </c>
      <c r="D54" s="19">
        <v>67.7777777777778</v>
      </c>
      <c r="E54" s="18">
        <v>72.2</v>
      </c>
      <c r="F54" s="20">
        <f>E54+D54</f>
        <v>139.977777777778</v>
      </c>
      <c r="G54" s="18">
        <v>7</v>
      </c>
      <c r="H54" s="18"/>
    </row>
    <row r="55" ht="19" customHeight="1" spans="1:8">
      <c r="A55" s="17" t="str">
        <f>"20201061714"</f>
        <v>20201061714</v>
      </c>
      <c r="B55" s="18" t="s">
        <v>77</v>
      </c>
      <c r="C55" s="17" t="s">
        <v>70</v>
      </c>
      <c r="D55" s="19">
        <v>63.3333333333333</v>
      </c>
      <c r="E55" s="18">
        <v>76.12</v>
      </c>
      <c r="F55" s="20">
        <f>E55+D55</f>
        <v>139.453333333333</v>
      </c>
      <c r="G55" s="18">
        <v>8</v>
      </c>
      <c r="H55" s="18"/>
    </row>
    <row r="56" ht="19" customHeight="1" spans="1:8">
      <c r="A56" s="17" t="str">
        <f>"20201061705"</f>
        <v>20201061705</v>
      </c>
      <c r="B56" s="18" t="s">
        <v>78</v>
      </c>
      <c r="C56" s="17" t="s">
        <v>70</v>
      </c>
      <c r="D56" s="19">
        <v>60</v>
      </c>
      <c r="E56" s="18">
        <v>73.24</v>
      </c>
      <c r="F56" s="20">
        <f>E56+D56</f>
        <v>133.24</v>
      </c>
      <c r="G56" s="18">
        <v>9</v>
      </c>
      <c r="H56" s="18"/>
    </row>
    <row r="57" ht="19" customHeight="1" spans="1:8">
      <c r="A57" s="17" t="str">
        <f>"20201061722"</f>
        <v>20201061722</v>
      </c>
      <c r="B57" s="18" t="s">
        <v>79</v>
      </c>
      <c r="C57" s="17" t="s">
        <v>70</v>
      </c>
      <c r="D57" s="19">
        <v>73.3333333333333</v>
      </c>
      <c r="E57" s="18" t="s">
        <v>80</v>
      </c>
      <c r="F57" s="18" t="s">
        <v>80</v>
      </c>
      <c r="G57" s="18" t="s">
        <v>80</v>
      </c>
      <c r="H57" s="18"/>
    </row>
    <row r="58" ht="19" customHeight="1" spans="1:8">
      <c r="A58" s="12" t="str">
        <f>"20202012201"</f>
        <v>20202012201</v>
      </c>
      <c r="B58" s="13" t="s">
        <v>81</v>
      </c>
      <c r="C58" s="12" t="s">
        <v>82</v>
      </c>
      <c r="D58" s="14">
        <v>81.3333333333333</v>
      </c>
      <c r="E58" s="13">
        <v>79.34</v>
      </c>
      <c r="F58" s="15">
        <f t="shared" ref="F58:F71" si="1">E58+D58</f>
        <v>160.673333333333</v>
      </c>
      <c r="G58" s="13">
        <v>1</v>
      </c>
      <c r="H58" s="13" t="s">
        <v>11</v>
      </c>
    </row>
    <row r="59" ht="19" customHeight="1" spans="1:8">
      <c r="A59" s="17" t="str">
        <f>"20201021620"</f>
        <v>20201021620</v>
      </c>
      <c r="B59" s="18" t="s">
        <v>83</v>
      </c>
      <c r="C59" s="17" t="s">
        <v>82</v>
      </c>
      <c r="D59" s="19">
        <v>80.6666666666667</v>
      </c>
      <c r="E59" s="18">
        <v>77.56</v>
      </c>
      <c r="F59" s="20">
        <f>E59+D59</f>
        <v>158.226666666667</v>
      </c>
      <c r="G59" s="18">
        <v>2</v>
      </c>
      <c r="H59" s="18"/>
    </row>
    <row r="60" ht="19" customHeight="1" spans="1:8">
      <c r="A60" s="17" t="str">
        <f>"20201021421"</f>
        <v>20201021421</v>
      </c>
      <c r="B60" s="18" t="s">
        <v>84</v>
      </c>
      <c r="C60" s="17" t="s">
        <v>82</v>
      </c>
      <c r="D60" s="19">
        <v>77.3333333333333</v>
      </c>
      <c r="E60" s="18">
        <v>79.88</v>
      </c>
      <c r="F60" s="20">
        <f>E60+D60</f>
        <v>157.213333333333</v>
      </c>
      <c r="G60" s="18">
        <v>3</v>
      </c>
      <c r="H60" s="18"/>
    </row>
    <row r="61" ht="19" customHeight="1" spans="1:8">
      <c r="A61" s="18" t="s">
        <v>85</v>
      </c>
      <c r="B61" s="18" t="s">
        <v>86</v>
      </c>
      <c r="C61" s="18" t="s">
        <v>82</v>
      </c>
      <c r="D61" s="19">
        <v>75.3333333333333</v>
      </c>
      <c r="E61" s="18">
        <v>79.06</v>
      </c>
      <c r="F61" s="20">
        <f>E61+D61</f>
        <v>154.393333333333</v>
      </c>
      <c r="G61" s="18">
        <v>4</v>
      </c>
      <c r="H61" s="18"/>
    </row>
    <row r="62" ht="19" customHeight="1" spans="1:8">
      <c r="A62" s="12" t="str">
        <f>"20202021015"</f>
        <v>20202021015</v>
      </c>
      <c r="B62" s="13" t="s">
        <v>87</v>
      </c>
      <c r="C62" s="12" t="s">
        <v>88</v>
      </c>
      <c r="D62" s="14">
        <v>87.9166666666667</v>
      </c>
      <c r="E62" s="13">
        <v>81.54</v>
      </c>
      <c r="F62" s="15">
        <f>E62+D62</f>
        <v>169.456666666667</v>
      </c>
      <c r="G62" s="13">
        <v>1</v>
      </c>
      <c r="H62" s="13" t="s">
        <v>11</v>
      </c>
    </row>
    <row r="63" ht="19" customHeight="1" spans="1:8">
      <c r="A63" s="12" t="str">
        <f>"20201031129"</f>
        <v>20201031129</v>
      </c>
      <c r="B63" s="13" t="s">
        <v>89</v>
      </c>
      <c r="C63" s="12" t="s">
        <v>88</v>
      </c>
      <c r="D63" s="14">
        <v>92.0833333333333</v>
      </c>
      <c r="E63" s="13">
        <v>76.82</v>
      </c>
      <c r="F63" s="15">
        <f>E63+D63</f>
        <v>168.903333333333</v>
      </c>
      <c r="G63" s="13">
        <v>2</v>
      </c>
      <c r="H63" s="13" t="s">
        <v>11</v>
      </c>
    </row>
    <row r="64" ht="19" customHeight="1" spans="1:8">
      <c r="A64" s="17" t="str">
        <f>"20202021223"</f>
        <v>20202021223</v>
      </c>
      <c r="B64" s="18" t="s">
        <v>90</v>
      </c>
      <c r="C64" s="17" t="s">
        <v>88</v>
      </c>
      <c r="D64" s="19">
        <v>89.5833333333333</v>
      </c>
      <c r="E64" s="19">
        <v>78.8</v>
      </c>
      <c r="F64" s="20">
        <f>E64+D64</f>
        <v>168.383333333333</v>
      </c>
      <c r="G64" s="18">
        <v>3</v>
      </c>
      <c r="H64" s="18"/>
    </row>
    <row r="65" ht="19" customHeight="1" spans="1:8">
      <c r="A65" s="17" t="str">
        <f>"20202020618"</f>
        <v>20202020618</v>
      </c>
      <c r="B65" s="18" t="s">
        <v>91</v>
      </c>
      <c r="C65" s="17" t="s">
        <v>88</v>
      </c>
      <c r="D65" s="19">
        <v>90.4166666666667</v>
      </c>
      <c r="E65" s="19">
        <v>77.9</v>
      </c>
      <c r="F65" s="20">
        <f>E65+D65</f>
        <v>168.316666666667</v>
      </c>
      <c r="G65" s="18">
        <v>4</v>
      </c>
      <c r="H65" s="18"/>
    </row>
    <row r="66" ht="19" customHeight="1" spans="1:8">
      <c r="A66" s="17" t="str">
        <f>"20201030622"</f>
        <v>20201030622</v>
      </c>
      <c r="B66" s="18" t="s">
        <v>92</v>
      </c>
      <c r="C66" s="17" t="s">
        <v>88</v>
      </c>
      <c r="D66" s="19">
        <v>87.5</v>
      </c>
      <c r="E66" s="18">
        <v>77.86</v>
      </c>
      <c r="F66" s="20">
        <f>E66+D66</f>
        <v>165.36</v>
      </c>
      <c r="G66" s="18">
        <v>5</v>
      </c>
      <c r="H66" s="18"/>
    </row>
    <row r="67" ht="19" customHeight="1" spans="1:8">
      <c r="A67" s="17" t="str">
        <f>"20202021225"</f>
        <v>20202021225</v>
      </c>
      <c r="B67" s="18" t="s">
        <v>93</v>
      </c>
      <c r="C67" s="17" t="s">
        <v>88</v>
      </c>
      <c r="D67" s="19">
        <v>88.75</v>
      </c>
      <c r="E67" s="18">
        <v>75.32</v>
      </c>
      <c r="F67" s="20">
        <f>E67+D67</f>
        <v>164.07</v>
      </c>
      <c r="G67" s="18">
        <v>6</v>
      </c>
      <c r="H67" s="18"/>
    </row>
    <row r="68" ht="19" customHeight="1" spans="1:8">
      <c r="A68" s="17" t="str">
        <f>"20201031213"</f>
        <v>20201031213</v>
      </c>
      <c r="B68" s="18" t="s">
        <v>94</v>
      </c>
      <c r="C68" s="17" t="s">
        <v>88</v>
      </c>
      <c r="D68" s="19">
        <v>89.1666666666667</v>
      </c>
      <c r="E68" s="18">
        <v>74.72</v>
      </c>
      <c r="F68" s="20">
        <f>E68+D68</f>
        <v>163.886666666667</v>
      </c>
      <c r="G68" s="18">
        <v>7</v>
      </c>
      <c r="H68" s="18"/>
    </row>
    <row r="69" ht="19" customHeight="1" spans="1:8">
      <c r="A69" s="17" t="str">
        <f>"20201031123"</f>
        <v>20201031123</v>
      </c>
      <c r="B69" s="18" t="s">
        <v>95</v>
      </c>
      <c r="C69" s="17" t="s">
        <v>88</v>
      </c>
      <c r="D69" s="19">
        <v>87.0833333333333</v>
      </c>
      <c r="E69" s="18">
        <v>76.72</v>
      </c>
      <c r="F69" s="20">
        <f>E69+D69</f>
        <v>163.803333333333</v>
      </c>
      <c r="G69" s="18">
        <v>8</v>
      </c>
      <c r="H69" s="18"/>
    </row>
    <row r="70" ht="19" customHeight="1" spans="1:8">
      <c r="A70" s="12" t="str">
        <f>"20202031323"</f>
        <v>20202031323</v>
      </c>
      <c r="B70" s="13" t="s">
        <v>96</v>
      </c>
      <c r="C70" s="12" t="s">
        <v>97</v>
      </c>
      <c r="D70" s="14">
        <v>83.6363636363636</v>
      </c>
      <c r="E70" s="13">
        <v>81.18</v>
      </c>
      <c r="F70" s="15">
        <f>E70+D70</f>
        <v>164.816363636364</v>
      </c>
      <c r="G70" s="13">
        <v>1</v>
      </c>
      <c r="H70" s="13" t="s">
        <v>11</v>
      </c>
    </row>
    <row r="71" ht="19" customHeight="1" spans="1:8">
      <c r="A71" s="17" t="str">
        <f>"20202031317"</f>
        <v>20202031317</v>
      </c>
      <c r="B71" s="18" t="s">
        <v>98</v>
      </c>
      <c r="C71" s="17" t="s">
        <v>97</v>
      </c>
      <c r="D71" s="19">
        <v>80</v>
      </c>
      <c r="E71" s="18">
        <v>82.74</v>
      </c>
      <c r="F71" s="20">
        <f>E71+D71</f>
        <v>162.74</v>
      </c>
      <c r="G71" s="18">
        <v>2</v>
      </c>
      <c r="H71" s="18"/>
    </row>
  </sheetData>
  <mergeCells count="1">
    <mergeCell ref="A1:H1"/>
  </mergeCells>
  <pageMargins left="0.75" right="0.75" top="1" bottom="0.707638888888889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2020-08-24T17:46:03Z</dcterms:created>
  <dcterms:modified xsi:type="dcterms:W3CDTF">2020-08-24T17:46:10Z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