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6155" windowHeight="6030"/>
  </bookViews>
  <sheets>
    <sheet name="Sheetl(附件2)" sheetId="5" r:id="rId1"/>
  </sheets>
  <definedNames>
    <definedName name="_xlnm._FilterDatabase" localSheetId="0" hidden="1">'Sheetl(附件2)'!$A$3:$J$52</definedName>
    <definedName name="_xlnm.Print_Titles" localSheetId="0">'Sheetl(附件2)'!$3:$3</definedName>
  </definedNames>
  <calcPr calcId="125725"/>
</workbook>
</file>

<file path=xl/calcChain.xml><?xml version="1.0" encoding="utf-8"?>
<calcChain xmlns="http://schemas.openxmlformats.org/spreadsheetml/2006/main">
  <c r="J48" i="5"/>
  <c r="E48"/>
  <c r="J47"/>
  <c r="E47"/>
  <c r="J46"/>
  <c r="E46"/>
  <c r="J45"/>
  <c r="E45"/>
  <c r="J44"/>
  <c r="E44"/>
  <c r="J43"/>
  <c r="E43"/>
  <c r="J42"/>
  <c r="E42"/>
  <c r="J41"/>
  <c r="E41"/>
  <c r="J40"/>
  <c r="E40"/>
  <c r="J39"/>
  <c r="E39"/>
  <c r="J38"/>
  <c r="E38"/>
  <c r="J37"/>
  <c r="E37"/>
  <c r="J36"/>
  <c r="E36"/>
  <c r="J35"/>
  <c r="E35"/>
  <c r="J34"/>
  <c r="E34"/>
  <c r="J33"/>
  <c r="E33"/>
  <c r="J32"/>
  <c r="E32"/>
  <c r="J31"/>
  <c r="E31"/>
  <c r="J30"/>
  <c r="E30"/>
  <c r="J29"/>
  <c r="E29"/>
  <c r="J28"/>
  <c r="E28"/>
  <c r="J27"/>
  <c r="E27"/>
  <c r="J26"/>
  <c r="E26"/>
  <c r="J25"/>
  <c r="E25"/>
  <c r="J24"/>
  <c r="E24"/>
  <c r="J23"/>
  <c r="E23"/>
  <c r="J22"/>
  <c r="E22"/>
  <c r="J21"/>
  <c r="E21"/>
  <c r="J20"/>
  <c r="E20"/>
  <c r="J19"/>
  <c r="E19"/>
  <c r="J18"/>
  <c r="E18"/>
  <c r="J17"/>
  <c r="E17"/>
  <c r="J16"/>
  <c r="E16"/>
  <c r="J15"/>
  <c r="E15"/>
  <c r="J14"/>
  <c r="E14"/>
  <c r="J13"/>
  <c r="E13"/>
  <c r="J12"/>
  <c r="E12"/>
  <c r="J11"/>
  <c r="E11"/>
  <c r="J10"/>
  <c r="E10"/>
  <c r="J9"/>
  <c r="E9"/>
  <c r="J8"/>
  <c r="E8"/>
  <c r="J7"/>
  <c r="E7"/>
  <c r="J6"/>
  <c r="E6"/>
  <c r="J5"/>
  <c r="E5"/>
  <c r="J4"/>
  <c r="E4"/>
</calcChain>
</file>

<file path=xl/sharedStrings.xml><?xml version="1.0" encoding="utf-8"?>
<sst xmlns="http://schemas.openxmlformats.org/spreadsheetml/2006/main" count="282" uniqueCount="84">
  <si>
    <t>序号</t>
  </si>
  <si>
    <t>县/区</t>
  </si>
  <si>
    <t>报考号</t>
  </si>
  <si>
    <t>报考单位</t>
  </si>
  <si>
    <t>报考岗位</t>
  </si>
  <si>
    <t>岗位代码</t>
  </si>
  <si>
    <t>姓名</t>
  </si>
  <si>
    <t>性别</t>
  </si>
  <si>
    <t>民族</t>
  </si>
  <si>
    <t>凌云县</t>
  </si>
  <si>
    <t>女</t>
  </si>
  <si>
    <t>汉族</t>
  </si>
  <si>
    <t>壮族</t>
  </si>
  <si>
    <t>男</t>
  </si>
  <si>
    <t>瑶族</t>
  </si>
  <si>
    <t>凌云县朝里瑶族乡中心校</t>
  </si>
  <si>
    <t>凌云县下甲镇初级中学</t>
  </si>
  <si>
    <t>凌云县伶站瑶族乡中心校</t>
  </si>
  <si>
    <t>凌云县玉洪瑶族乡中心校</t>
  </si>
  <si>
    <t>凌云县泗城镇中心校</t>
  </si>
  <si>
    <t>凌云县沙里瑶族乡初级中学</t>
  </si>
  <si>
    <t>信息技术教师（基本编制）</t>
  </si>
  <si>
    <t>凌云县逻楼镇中心校</t>
  </si>
  <si>
    <t>凌云县玉洪瑶族乡初级中学</t>
  </si>
  <si>
    <t>董长江</t>
  </si>
  <si>
    <t>龚夫胜</t>
  </si>
  <si>
    <t>何莉</t>
  </si>
  <si>
    <t>凌云县加尤镇初级中学</t>
  </si>
  <si>
    <t>胡玉燕</t>
  </si>
  <si>
    <t>凌云县逻楼镇初级中学</t>
  </si>
  <si>
    <t>黄翠平</t>
  </si>
  <si>
    <t>黄珊凤</t>
  </si>
  <si>
    <t>黄珊珊</t>
  </si>
  <si>
    <t>黄秀芬</t>
  </si>
  <si>
    <t>黄艳双</t>
  </si>
  <si>
    <t>黄滟媚</t>
  </si>
  <si>
    <t>黄元赞</t>
  </si>
  <si>
    <t>凌云县伶站瑶族乡初级中学</t>
  </si>
  <si>
    <t>翚秋兰</t>
  </si>
  <si>
    <t>劳前喜</t>
  </si>
  <si>
    <t>李春辉</t>
  </si>
  <si>
    <t>梁丹</t>
  </si>
  <si>
    <t>梁开军</t>
  </si>
  <si>
    <t>林峰</t>
  </si>
  <si>
    <t>林林</t>
  </si>
  <si>
    <t>陆恒宇</t>
  </si>
  <si>
    <t>陆祖龙</t>
  </si>
  <si>
    <t>罗惠云</t>
  </si>
  <si>
    <t>罗立敏</t>
  </si>
  <si>
    <t>农燕燕</t>
  </si>
  <si>
    <t>农玉春</t>
  </si>
  <si>
    <t>潘春燕</t>
  </si>
  <si>
    <t>全杰</t>
  </si>
  <si>
    <t>覃玉娜</t>
  </si>
  <si>
    <t>谭光成</t>
  </si>
  <si>
    <t>谭开航</t>
  </si>
  <si>
    <t>汤健林</t>
  </si>
  <si>
    <t>田宏恩</t>
  </si>
  <si>
    <t>涂凤乐</t>
  </si>
  <si>
    <t>王朝斌</t>
  </si>
  <si>
    <t>韦国照</t>
  </si>
  <si>
    <t>文道懿</t>
  </si>
  <si>
    <t>席子媛</t>
  </si>
  <si>
    <t>肖玲蝶</t>
  </si>
  <si>
    <t>肖玉萍</t>
  </si>
  <si>
    <t>杨秋菊</t>
  </si>
  <si>
    <t>杨三支</t>
  </si>
  <si>
    <t>杨胜友</t>
  </si>
  <si>
    <t>郁程茗</t>
  </si>
  <si>
    <t>张宗喜</t>
  </si>
  <si>
    <t>周慧敏</t>
  </si>
  <si>
    <t>周岐源</t>
  </si>
  <si>
    <t>附件2</t>
    <phoneticPr fontId="18" type="noConversion"/>
  </si>
  <si>
    <t>2018年度百色市凌云县公开招考聘用中小学教师免笔试岗位拟                  进入面试资格范围入选名单                                                                    （22个岗位，45人）</t>
    <phoneticPr fontId="18" type="noConversion"/>
  </si>
  <si>
    <t>招聘人数（核减后的人数）</t>
    <phoneticPr fontId="18" type="noConversion"/>
  </si>
  <si>
    <t>语文教师   （基本编制）</t>
    <phoneticPr fontId="18" type="noConversion"/>
  </si>
  <si>
    <t>英语教师   （基本编制）</t>
    <phoneticPr fontId="18" type="noConversion"/>
  </si>
  <si>
    <t>数学教师   （基本编制）</t>
    <phoneticPr fontId="18" type="noConversion"/>
  </si>
  <si>
    <t>政治教师   （基本编制）</t>
    <phoneticPr fontId="18" type="noConversion"/>
  </si>
  <si>
    <t>生物教师   （基本编制）</t>
    <phoneticPr fontId="18" type="noConversion"/>
  </si>
  <si>
    <t>历史教师   （基本编制）</t>
    <phoneticPr fontId="18" type="noConversion"/>
  </si>
  <si>
    <t>音乐教师   （基本编制）</t>
    <phoneticPr fontId="18" type="noConversion"/>
  </si>
  <si>
    <t>美术教师   （基本编制）</t>
    <phoneticPr fontId="18" type="noConversion"/>
  </si>
  <si>
    <t>英语教师    (基本编制）</t>
    <phoneticPr fontId="18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</si>
</sst>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activeCell="O21" sqref="O21"/>
    </sheetView>
  </sheetViews>
  <sheetFormatPr defaultRowHeight="13.5"/>
  <cols>
    <col min="1" max="1" width="4" style="1" customWidth="1"/>
    <col min="2" max="2" width="7.25" style="1" customWidth="1"/>
    <col min="3" max="3" width="13.375" style="1" customWidth="1"/>
    <col min="4" max="4" width="12.625" style="1" customWidth="1"/>
    <col min="5" max="5" width="11.875" style="1" customWidth="1"/>
    <col min="6" max="6" width="8.25" style="1" customWidth="1"/>
    <col min="7" max="7" width="8" style="1" customWidth="1"/>
    <col min="8" max="8" width="5.125" style="1" customWidth="1"/>
    <col min="9" max="9" width="4.75" style="1" customWidth="1"/>
    <col min="10" max="10" width="13.5" style="1" customWidth="1"/>
  </cols>
  <sheetData>
    <row r="1" spans="1:10">
      <c r="A1" s="1" t="s">
        <v>72</v>
      </c>
    </row>
    <row r="2" spans="1:10" ht="60.75" customHeight="1">
      <c r="A2" s="7" t="s">
        <v>73</v>
      </c>
      <c r="B2" s="8"/>
      <c r="C2" s="8"/>
      <c r="D2" s="8"/>
      <c r="E2" s="8"/>
      <c r="F2" s="8"/>
      <c r="G2" s="8"/>
      <c r="H2" s="8"/>
      <c r="I2" s="8"/>
      <c r="J2" s="8"/>
    </row>
    <row r="3" spans="1:10" ht="62.25" customHeight="1">
      <c r="A3" s="2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74</v>
      </c>
      <c r="G3" s="3" t="s">
        <v>6</v>
      </c>
      <c r="H3" s="3" t="s">
        <v>7</v>
      </c>
      <c r="I3" s="3" t="s">
        <v>8</v>
      </c>
      <c r="J3" s="3" t="s">
        <v>2</v>
      </c>
    </row>
    <row r="4" spans="1:10" ht="38.1" customHeight="1">
      <c r="A4" s="3">
        <v>1</v>
      </c>
      <c r="B4" s="3" t="s">
        <v>9</v>
      </c>
      <c r="C4" s="3" t="s">
        <v>16</v>
      </c>
      <c r="D4" s="3" t="s">
        <v>75</v>
      </c>
      <c r="E4" s="3" t="str">
        <f>"4510270016"</f>
        <v>4510270016</v>
      </c>
      <c r="F4" s="4">
        <v>1</v>
      </c>
      <c r="G4" s="3" t="s">
        <v>65</v>
      </c>
      <c r="H4" s="3" t="s">
        <v>10</v>
      </c>
      <c r="I4" s="3" t="s">
        <v>11</v>
      </c>
      <c r="J4" s="3" t="str">
        <f>"181027000768"</f>
        <v>181027000768</v>
      </c>
    </row>
    <row r="5" spans="1:10" ht="38.1" customHeight="1">
      <c r="A5" s="3">
        <v>2</v>
      </c>
      <c r="B5" s="3" t="s">
        <v>9</v>
      </c>
      <c r="C5" s="3" t="s">
        <v>16</v>
      </c>
      <c r="D5" s="3" t="s">
        <v>75</v>
      </c>
      <c r="E5" s="3" t="str">
        <f>"4510270016"</f>
        <v>4510270016</v>
      </c>
      <c r="F5" s="6"/>
      <c r="G5" s="3" t="s">
        <v>69</v>
      </c>
      <c r="H5" s="3" t="s">
        <v>13</v>
      </c>
      <c r="I5" s="3" t="s">
        <v>11</v>
      </c>
      <c r="J5" s="3" t="str">
        <f>"181027000030"</f>
        <v>181027000030</v>
      </c>
    </row>
    <row r="6" spans="1:10" ht="38.1" customHeight="1">
      <c r="A6" s="3">
        <v>3</v>
      </c>
      <c r="B6" s="3" t="s">
        <v>9</v>
      </c>
      <c r="C6" s="3" t="s">
        <v>16</v>
      </c>
      <c r="D6" s="3" t="s">
        <v>75</v>
      </c>
      <c r="E6" s="3" t="str">
        <f>"4510270016"</f>
        <v>4510270016</v>
      </c>
      <c r="F6" s="5"/>
      <c r="G6" s="3" t="s">
        <v>70</v>
      </c>
      <c r="H6" s="3" t="s">
        <v>10</v>
      </c>
      <c r="I6" s="3" t="s">
        <v>11</v>
      </c>
      <c r="J6" s="3" t="str">
        <f>"181027000835"</f>
        <v>181027000835</v>
      </c>
    </row>
    <row r="7" spans="1:10" ht="38.1" customHeight="1">
      <c r="A7" s="3">
        <v>4</v>
      </c>
      <c r="B7" s="3" t="s">
        <v>9</v>
      </c>
      <c r="C7" s="3" t="s">
        <v>16</v>
      </c>
      <c r="D7" s="3" t="s">
        <v>76</v>
      </c>
      <c r="E7" s="3" t="str">
        <f>"4510270017"</f>
        <v>4510270017</v>
      </c>
      <c r="F7" s="4">
        <v>1</v>
      </c>
      <c r="G7" s="3" t="s">
        <v>41</v>
      </c>
      <c r="H7" s="3" t="s">
        <v>10</v>
      </c>
      <c r="I7" s="3" t="s">
        <v>12</v>
      </c>
      <c r="J7" s="3" t="str">
        <f>"181027000021"</f>
        <v>181027000021</v>
      </c>
    </row>
    <row r="8" spans="1:10" ht="38.1" customHeight="1">
      <c r="A8" s="3">
        <v>5</v>
      </c>
      <c r="B8" s="3" t="s">
        <v>9</v>
      </c>
      <c r="C8" s="3" t="s">
        <v>16</v>
      </c>
      <c r="D8" s="3" t="s">
        <v>76</v>
      </c>
      <c r="E8" s="3" t="str">
        <f>"4510270017"</f>
        <v>4510270017</v>
      </c>
      <c r="F8" s="5"/>
      <c r="G8" s="3" t="s">
        <v>49</v>
      </c>
      <c r="H8" s="3" t="s">
        <v>10</v>
      </c>
      <c r="I8" s="3" t="s">
        <v>12</v>
      </c>
      <c r="J8" s="3" t="str">
        <f>"181027000061"</f>
        <v>181027000061</v>
      </c>
    </row>
    <row r="9" spans="1:10" ht="38.1" customHeight="1">
      <c r="A9" s="3">
        <v>6</v>
      </c>
      <c r="B9" s="3" t="s">
        <v>9</v>
      </c>
      <c r="C9" s="3" t="s">
        <v>37</v>
      </c>
      <c r="D9" s="3" t="s">
        <v>77</v>
      </c>
      <c r="E9" s="3" t="str">
        <f>"4510270018"</f>
        <v>4510270018</v>
      </c>
      <c r="F9" s="4">
        <v>1</v>
      </c>
      <c r="G9" s="3" t="s">
        <v>60</v>
      </c>
      <c r="H9" s="3" t="s">
        <v>13</v>
      </c>
      <c r="I9" s="3" t="s">
        <v>14</v>
      </c>
      <c r="J9" s="3" t="str">
        <f>"181027000081"</f>
        <v>181027000081</v>
      </c>
    </row>
    <row r="10" spans="1:10" ht="38.1" customHeight="1">
      <c r="A10" s="3">
        <v>7</v>
      </c>
      <c r="B10" s="3" t="s">
        <v>9</v>
      </c>
      <c r="C10" s="3" t="s">
        <v>37</v>
      </c>
      <c r="D10" s="3" t="s">
        <v>77</v>
      </c>
      <c r="E10" s="3" t="str">
        <f>"4510270018"</f>
        <v>4510270018</v>
      </c>
      <c r="F10" s="5"/>
      <c r="G10" s="3" t="s">
        <v>63</v>
      </c>
      <c r="H10" s="3" t="s">
        <v>10</v>
      </c>
      <c r="I10" s="3" t="s">
        <v>12</v>
      </c>
      <c r="J10" s="3" t="str">
        <f>"181027000340"</f>
        <v>181027000340</v>
      </c>
    </row>
    <row r="11" spans="1:10" ht="38.1" customHeight="1">
      <c r="A11" s="3">
        <v>8</v>
      </c>
      <c r="B11" s="3" t="s">
        <v>9</v>
      </c>
      <c r="C11" s="3" t="s">
        <v>37</v>
      </c>
      <c r="D11" s="3" t="s">
        <v>76</v>
      </c>
      <c r="E11" s="3" t="str">
        <f>"4510270019"</f>
        <v>4510270019</v>
      </c>
      <c r="F11" s="3">
        <v>1</v>
      </c>
      <c r="G11" s="3" t="s">
        <v>68</v>
      </c>
      <c r="H11" s="3" t="s">
        <v>10</v>
      </c>
      <c r="I11" s="3" t="s">
        <v>11</v>
      </c>
      <c r="J11" s="3" t="str">
        <f>"181027000885"</f>
        <v>181027000885</v>
      </c>
    </row>
    <row r="12" spans="1:10" ht="38.1" customHeight="1">
      <c r="A12" s="3">
        <v>9</v>
      </c>
      <c r="B12" s="3" t="s">
        <v>9</v>
      </c>
      <c r="C12" s="3" t="s">
        <v>20</v>
      </c>
      <c r="D12" s="3" t="s">
        <v>78</v>
      </c>
      <c r="E12" s="3" t="str">
        <f>"4510270021"</f>
        <v>4510270021</v>
      </c>
      <c r="F12" s="4">
        <v>1</v>
      </c>
      <c r="G12" s="3" t="s">
        <v>31</v>
      </c>
      <c r="H12" s="3" t="s">
        <v>10</v>
      </c>
      <c r="I12" s="3" t="s">
        <v>12</v>
      </c>
      <c r="J12" s="3" t="str">
        <f>"181027000545"</f>
        <v>181027000545</v>
      </c>
    </row>
    <row r="13" spans="1:10" ht="38.1" customHeight="1">
      <c r="A13" s="3">
        <v>10</v>
      </c>
      <c r="B13" s="3" t="s">
        <v>9</v>
      </c>
      <c r="C13" s="3" t="s">
        <v>20</v>
      </c>
      <c r="D13" s="3" t="s">
        <v>78</v>
      </c>
      <c r="E13" s="3" t="str">
        <f>"4510270021"</f>
        <v>4510270021</v>
      </c>
      <c r="F13" s="5"/>
      <c r="G13" s="3" t="s">
        <v>48</v>
      </c>
      <c r="H13" s="3" t="s">
        <v>13</v>
      </c>
      <c r="I13" s="3" t="s">
        <v>14</v>
      </c>
      <c r="J13" s="3" t="str">
        <f>"181027000065"</f>
        <v>181027000065</v>
      </c>
    </row>
    <row r="14" spans="1:10" ht="38.1" customHeight="1">
      <c r="A14" s="3">
        <v>11</v>
      </c>
      <c r="B14" s="3" t="s">
        <v>9</v>
      </c>
      <c r="C14" s="3" t="s">
        <v>20</v>
      </c>
      <c r="D14" s="3" t="s">
        <v>75</v>
      </c>
      <c r="E14" s="3" t="str">
        <f>"4510270022"</f>
        <v>4510270022</v>
      </c>
      <c r="F14" s="4">
        <v>1</v>
      </c>
      <c r="G14" s="3" t="s">
        <v>59</v>
      </c>
      <c r="H14" s="3" t="s">
        <v>13</v>
      </c>
      <c r="I14" s="3" t="s">
        <v>11</v>
      </c>
      <c r="J14" s="3" t="str">
        <f>"181027000888"</f>
        <v>181027000888</v>
      </c>
    </row>
    <row r="15" spans="1:10" ht="38.1" customHeight="1">
      <c r="A15" s="3">
        <v>12</v>
      </c>
      <c r="B15" s="3" t="s">
        <v>9</v>
      </c>
      <c r="C15" s="3" t="s">
        <v>20</v>
      </c>
      <c r="D15" s="3" t="s">
        <v>75</v>
      </c>
      <c r="E15" s="3" t="str">
        <f>"4510270022"</f>
        <v>4510270022</v>
      </c>
      <c r="F15" s="5"/>
      <c r="G15" s="3" t="s">
        <v>61</v>
      </c>
      <c r="H15" s="3" t="s">
        <v>13</v>
      </c>
      <c r="I15" s="3" t="s">
        <v>11</v>
      </c>
      <c r="J15" s="3" t="str">
        <f>"181027000792"</f>
        <v>181027000792</v>
      </c>
    </row>
    <row r="16" spans="1:10" ht="38.1" customHeight="1">
      <c r="A16" s="3">
        <v>13</v>
      </c>
      <c r="B16" s="3" t="s">
        <v>9</v>
      </c>
      <c r="C16" s="3" t="s">
        <v>29</v>
      </c>
      <c r="D16" s="3" t="s">
        <v>75</v>
      </c>
      <c r="E16" s="3" t="str">
        <f>"4510270027"</f>
        <v>4510270027</v>
      </c>
      <c r="F16" s="4">
        <v>1</v>
      </c>
      <c r="G16" s="3" t="s">
        <v>30</v>
      </c>
      <c r="H16" s="3" t="s">
        <v>10</v>
      </c>
      <c r="I16" s="3" t="s">
        <v>11</v>
      </c>
      <c r="J16" s="3" t="str">
        <f>"181027000484"</f>
        <v>181027000484</v>
      </c>
    </row>
    <row r="17" spans="1:10" ht="38.1" customHeight="1">
      <c r="A17" s="3">
        <v>14</v>
      </c>
      <c r="B17" s="3" t="s">
        <v>9</v>
      </c>
      <c r="C17" s="3" t="s">
        <v>29</v>
      </c>
      <c r="D17" s="3" t="s">
        <v>75</v>
      </c>
      <c r="E17" s="3" t="str">
        <f>"4510270027"</f>
        <v>4510270027</v>
      </c>
      <c r="F17" s="6"/>
      <c r="G17" s="3" t="s">
        <v>35</v>
      </c>
      <c r="H17" s="3" t="s">
        <v>10</v>
      </c>
      <c r="I17" s="3" t="s">
        <v>12</v>
      </c>
      <c r="J17" s="3" t="str">
        <f>"181027000068"</f>
        <v>181027000068</v>
      </c>
    </row>
    <row r="18" spans="1:10" ht="38.1" customHeight="1">
      <c r="A18" s="3">
        <v>15</v>
      </c>
      <c r="B18" s="3" t="s">
        <v>9</v>
      </c>
      <c r="C18" s="3" t="s">
        <v>29</v>
      </c>
      <c r="D18" s="3" t="s">
        <v>75</v>
      </c>
      <c r="E18" s="3" t="str">
        <f>"4510270027"</f>
        <v>4510270027</v>
      </c>
      <c r="F18" s="5"/>
      <c r="G18" s="3" t="s">
        <v>57</v>
      </c>
      <c r="H18" s="3" t="s">
        <v>13</v>
      </c>
      <c r="I18" s="3" t="s">
        <v>11</v>
      </c>
      <c r="J18" s="3" t="str">
        <f>"181027000073"</f>
        <v>181027000073</v>
      </c>
    </row>
    <row r="19" spans="1:10" ht="38.1" customHeight="1">
      <c r="A19" s="3">
        <v>16</v>
      </c>
      <c r="B19" s="3" t="s">
        <v>9</v>
      </c>
      <c r="C19" s="3" t="s">
        <v>29</v>
      </c>
      <c r="D19" s="3" t="s">
        <v>77</v>
      </c>
      <c r="E19" s="3" t="str">
        <f>"4510270028"</f>
        <v>4510270028</v>
      </c>
      <c r="F19" s="3">
        <v>1</v>
      </c>
      <c r="G19" s="3" t="s">
        <v>71</v>
      </c>
      <c r="H19" s="3" t="s">
        <v>13</v>
      </c>
      <c r="I19" s="3" t="s">
        <v>11</v>
      </c>
      <c r="J19" s="3" t="str">
        <f>"181027000049"</f>
        <v>181027000049</v>
      </c>
    </row>
    <row r="20" spans="1:10" ht="38.1" customHeight="1">
      <c r="A20" s="3">
        <v>17</v>
      </c>
      <c r="B20" s="3" t="s">
        <v>9</v>
      </c>
      <c r="C20" s="3" t="s">
        <v>29</v>
      </c>
      <c r="D20" s="3" t="s">
        <v>76</v>
      </c>
      <c r="E20" s="3" t="str">
        <f>"4510270029"</f>
        <v>4510270029</v>
      </c>
      <c r="F20" s="3">
        <v>1</v>
      </c>
      <c r="G20" s="3" t="s">
        <v>34</v>
      </c>
      <c r="H20" s="3" t="s">
        <v>10</v>
      </c>
      <c r="I20" s="3" t="s">
        <v>12</v>
      </c>
      <c r="J20" s="3" t="str">
        <f>"181027000895"</f>
        <v>181027000895</v>
      </c>
    </row>
    <row r="21" spans="1:10" ht="38.1" customHeight="1">
      <c r="A21" s="3">
        <v>18</v>
      </c>
      <c r="B21" s="3" t="s">
        <v>9</v>
      </c>
      <c r="C21" s="3" t="s">
        <v>29</v>
      </c>
      <c r="D21" s="3" t="s">
        <v>21</v>
      </c>
      <c r="E21" s="3" t="str">
        <f>"4510270030"</f>
        <v>4510270030</v>
      </c>
      <c r="F21" s="4">
        <v>1</v>
      </c>
      <c r="G21" s="3" t="s">
        <v>40</v>
      </c>
      <c r="H21" s="3" t="s">
        <v>13</v>
      </c>
      <c r="I21" s="3" t="s">
        <v>14</v>
      </c>
      <c r="J21" s="3" t="str">
        <f>"181027000761"</f>
        <v>181027000761</v>
      </c>
    </row>
    <row r="22" spans="1:10" ht="38.1" customHeight="1">
      <c r="A22" s="3">
        <v>19</v>
      </c>
      <c r="B22" s="3" t="s">
        <v>9</v>
      </c>
      <c r="C22" s="3" t="s">
        <v>29</v>
      </c>
      <c r="D22" s="3" t="s">
        <v>21</v>
      </c>
      <c r="E22" s="3" t="str">
        <f>"4510270030"</f>
        <v>4510270030</v>
      </c>
      <c r="F22" s="6"/>
      <c r="G22" s="3" t="s">
        <v>51</v>
      </c>
      <c r="H22" s="3" t="s">
        <v>10</v>
      </c>
      <c r="I22" s="3" t="s">
        <v>11</v>
      </c>
      <c r="J22" s="3" t="str">
        <f>"181027000731"</f>
        <v>181027000731</v>
      </c>
    </row>
    <row r="23" spans="1:10" ht="38.1" customHeight="1">
      <c r="A23" s="3">
        <v>20</v>
      </c>
      <c r="B23" s="3" t="s">
        <v>9</v>
      </c>
      <c r="C23" s="3" t="s">
        <v>29</v>
      </c>
      <c r="D23" s="3" t="s">
        <v>21</v>
      </c>
      <c r="E23" s="3" t="str">
        <f>"4510270030"</f>
        <v>4510270030</v>
      </c>
      <c r="F23" s="5"/>
      <c r="G23" s="3" t="s">
        <v>64</v>
      </c>
      <c r="H23" s="3" t="s">
        <v>10</v>
      </c>
      <c r="I23" s="3" t="s">
        <v>11</v>
      </c>
      <c r="J23" s="3" t="str">
        <f>"181027000871"</f>
        <v>181027000871</v>
      </c>
    </row>
    <row r="24" spans="1:10" ht="38.1" customHeight="1">
      <c r="A24" s="3">
        <v>21</v>
      </c>
      <c r="B24" s="3" t="s">
        <v>9</v>
      </c>
      <c r="C24" s="3" t="s">
        <v>27</v>
      </c>
      <c r="D24" s="3" t="s">
        <v>77</v>
      </c>
      <c r="E24" s="3" t="str">
        <f>"4510270033"</f>
        <v>4510270033</v>
      </c>
      <c r="F24" s="3">
        <v>1</v>
      </c>
      <c r="G24" s="3" t="s">
        <v>46</v>
      </c>
      <c r="H24" s="3" t="s">
        <v>13</v>
      </c>
      <c r="I24" s="3" t="s">
        <v>12</v>
      </c>
      <c r="J24" s="3" t="str">
        <f>"181027000869"</f>
        <v>181027000869</v>
      </c>
    </row>
    <row r="25" spans="1:10" ht="38.1" customHeight="1">
      <c r="A25" s="3">
        <v>22</v>
      </c>
      <c r="B25" s="3" t="s">
        <v>9</v>
      </c>
      <c r="C25" s="3" t="s">
        <v>27</v>
      </c>
      <c r="D25" s="3" t="s">
        <v>76</v>
      </c>
      <c r="E25" s="3" t="str">
        <f>"4510270034"</f>
        <v>4510270034</v>
      </c>
      <c r="F25" s="4">
        <v>1</v>
      </c>
      <c r="G25" s="3" t="s">
        <v>33</v>
      </c>
      <c r="H25" s="3" t="s">
        <v>10</v>
      </c>
      <c r="I25" s="3" t="s">
        <v>12</v>
      </c>
      <c r="J25" s="3" t="str">
        <f>"181027000758"</f>
        <v>181027000758</v>
      </c>
    </row>
    <row r="26" spans="1:10" ht="38.1" customHeight="1">
      <c r="A26" s="3">
        <v>23</v>
      </c>
      <c r="B26" s="3" t="s">
        <v>9</v>
      </c>
      <c r="C26" s="3" t="s">
        <v>27</v>
      </c>
      <c r="D26" s="3" t="s">
        <v>76</v>
      </c>
      <c r="E26" s="3" t="str">
        <f>"4510270034"</f>
        <v>4510270034</v>
      </c>
      <c r="F26" s="6"/>
      <c r="G26" s="3" t="s">
        <v>44</v>
      </c>
      <c r="H26" s="3" t="s">
        <v>10</v>
      </c>
      <c r="I26" s="3" t="s">
        <v>12</v>
      </c>
      <c r="J26" s="3" t="str">
        <f>"181027000801"</f>
        <v>181027000801</v>
      </c>
    </row>
    <row r="27" spans="1:10" ht="38.1" customHeight="1">
      <c r="A27" s="3">
        <v>24</v>
      </c>
      <c r="B27" s="3" t="s">
        <v>9</v>
      </c>
      <c r="C27" s="3" t="s">
        <v>27</v>
      </c>
      <c r="D27" s="3" t="s">
        <v>76</v>
      </c>
      <c r="E27" s="3" t="str">
        <f>"4510270034"</f>
        <v>4510270034</v>
      </c>
      <c r="F27" s="5"/>
      <c r="G27" s="3" t="s">
        <v>62</v>
      </c>
      <c r="H27" s="3" t="s">
        <v>10</v>
      </c>
      <c r="I27" s="3" t="s">
        <v>11</v>
      </c>
      <c r="J27" s="3" t="str">
        <f>"181027000771"</f>
        <v>181027000771</v>
      </c>
    </row>
    <row r="28" spans="1:10" ht="38.1" customHeight="1">
      <c r="A28" s="3">
        <v>25</v>
      </c>
      <c r="B28" s="3" t="s">
        <v>9</v>
      </c>
      <c r="C28" s="3" t="s">
        <v>23</v>
      </c>
      <c r="D28" s="3" t="s">
        <v>75</v>
      </c>
      <c r="E28" s="3" t="str">
        <f>"4510270035"</f>
        <v>4510270035</v>
      </c>
      <c r="F28" s="4">
        <v>1</v>
      </c>
      <c r="G28" s="3" t="s">
        <v>25</v>
      </c>
      <c r="H28" s="3" t="s">
        <v>13</v>
      </c>
      <c r="I28" s="3" t="s">
        <v>11</v>
      </c>
      <c r="J28" s="3" t="str">
        <f>"181027000848"</f>
        <v>181027000848</v>
      </c>
    </row>
    <row r="29" spans="1:10" ht="38.1" customHeight="1">
      <c r="A29" s="3">
        <v>26</v>
      </c>
      <c r="B29" s="3" t="s">
        <v>9</v>
      </c>
      <c r="C29" s="3" t="s">
        <v>23</v>
      </c>
      <c r="D29" s="3" t="s">
        <v>75</v>
      </c>
      <c r="E29" s="3" t="str">
        <f>"4510270035"</f>
        <v>4510270035</v>
      </c>
      <c r="F29" s="6"/>
      <c r="G29" s="3" t="s">
        <v>38</v>
      </c>
      <c r="H29" s="3" t="s">
        <v>10</v>
      </c>
      <c r="I29" s="3" t="s">
        <v>12</v>
      </c>
      <c r="J29" s="3" t="str">
        <f>"181027000879"</f>
        <v>181027000879</v>
      </c>
    </row>
    <row r="30" spans="1:10" ht="38.1" customHeight="1">
      <c r="A30" s="3">
        <v>27</v>
      </c>
      <c r="B30" s="3" t="s">
        <v>9</v>
      </c>
      <c r="C30" s="3" t="s">
        <v>23</v>
      </c>
      <c r="D30" s="3" t="s">
        <v>75</v>
      </c>
      <c r="E30" s="3" t="str">
        <f>"4510270035"</f>
        <v>4510270035</v>
      </c>
      <c r="F30" s="5"/>
      <c r="G30" s="3" t="s">
        <v>67</v>
      </c>
      <c r="H30" s="3" t="s">
        <v>13</v>
      </c>
      <c r="I30" s="3" t="s">
        <v>12</v>
      </c>
      <c r="J30" s="3" t="str">
        <f>"181027000307"</f>
        <v>181027000307</v>
      </c>
    </row>
    <row r="31" spans="1:10" ht="38.1" customHeight="1">
      <c r="A31" s="3">
        <v>28</v>
      </c>
      <c r="B31" s="3" t="s">
        <v>9</v>
      </c>
      <c r="C31" s="3" t="s">
        <v>23</v>
      </c>
      <c r="D31" s="3" t="s">
        <v>77</v>
      </c>
      <c r="E31" s="3" t="str">
        <f>"4510270036"</f>
        <v>4510270036</v>
      </c>
      <c r="F31" s="4">
        <v>2</v>
      </c>
      <c r="G31" s="3" t="s">
        <v>24</v>
      </c>
      <c r="H31" s="3" t="s">
        <v>13</v>
      </c>
      <c r="I31" s="3" t="s">
        <v>11</v>
      </c>
      <c r="J31" s="3" t="str">
        <f>"181027000828"</f>
        <v>181027000828</v>
      </c>
    </row>
    <row r="32" spans="1:10" ht="38.1" customHeight="1">
      <c r="A32" s="3">
        <v>29</v>
      </c>
      <c r="B32" s="3" t="s">
        <v>9</v>
      </c>
      <c r="C32" s="3" t="s">
        <v>23</v>
      </c>
      <c r="D32" s="3" t="s">
        <v>77</v>
      </c>
      <c r="E32" s="3" t="str">
        <f>"4510270036"</f>
        <v>4510270036</v>
      </c>
      <c r="F32" s="5"/>
      <c r="G32" s="3" t="s">
        <v>42</v>
      </c>
      <c r="H32" s="3" t="s">
        <v>13</v>
      </c>
      <c r="I32" s="3" t="s">
        <v>11</v>
      </c>
      <c r="J32" s="3" t="str">
        <f>"181027000847"</f>
        <v>181027000847</v>
      </c>
    </row>
    <row r="33" spans="1:10" ht="38.1" customHeight="1">
      <c r="A33" s="3">
        <v>30</v>
      </c>
      <c r="B33" s="3" t="s">
        <v>9</v>
      </c>
      <c r="C33" s="3" t="s">
        <v>23</v>
      </c>
      <c r="D33" s="3" t="s">
        <v>79</v>
      </c>
      <c r="E33" s="3" t="str">
        <f>"4510270037"</f>
        <v>4510270037</v>
      </c>
      <c r="F33" s="3">
        <v>1</v>
      </c>
      <c r="G33" s="3" t="s">
        <v>26</v>
      </c>
      <c r="H33" s="3" t="s">
        <v>10</v>
      </c>
      <c r="I33" s="3" t="s">
        <v>11</v>
      </c>
      <c r="J33" s="3" t="str">
        <f>"181027000144"</f>
        <v>181027000144</v>
      </c>
    </row>
    <row r="34" spans="1:10" ht="38.1" customHeight="1">
      <c r="A34" s="3">
        <v>31</v>
      </c>
      <c r="B34" s="3" t="s">
        <v>9</v>
      </c>
      <c r="C34" s="3" t="s">
        <v>23</v>
      </c>
      <c r="D34" s="3" t="s">
        <v>80</v>
      </c>
      <c r="E34" s="3" t="str">
        <f>"4510270038"</f>
        <v>4510270038</v>
      </c>
      <c r="F34" s="4">
        <v>1</v>
      </c>
      <c r="G34" s="3" t="s">
        <v>45</v>
      </c>
      <c r="H34" s="3" t="s">
        <v>13</v>
      </c>
      <c r="I34" s="3" t="s">
        <v>12</v>
      </c>
      <c r="J34" s="3" t="str">
        <f>"181027000426"</f>
        <v>181027000426</v>
      </c>
    </row>
    <row r="35" spans="1:10" ht="38.1" customHeight="1">
      <c r="A35" s="3">
        <v>32</v>
      </c>
      <c r="B35" s="3" t="s">
        <v>9</v>
      </c>
      <c r="C35" s="3" t="s">
        <v>23</v>
      </c>
      <c r="D35" s="3" t="s">
        <v>80</v>
      </c>
      <c r="E35" s="3" t="str">
        <f>"4510270038"</f>
        <v>4510270038</v>
      </c>
      <c r="F35" s="5"/>
      <c r="G35" s="3" t="s">
        <v>47</v>
      </c>
      <c r="H35" s="3" t="s">
        <v>10</v>
      </c>
      <c r="I35" s="3" t="s">
        <v>12</v>
      </c>
      <c r="J35" s="3" t="str">
        <f>"181027000558"</f>
        <v>181027000558</v>
      </c>
    </row>
    <row r="36" spans="1:10" ht="38.1" customHeight="1">
      <c r="A36" s="3">
        <v>33</v>
      </c>
      <c r="B36" s="3" t="s">
        <v>9</v>
      </c>
      <c r="C36" s="3" t="s">
        <v>19</v>
      </c>
      <c r="D36" s="3" t="s">
        <v>21</v>
      </c>
      <c r="E36" s="3" t="str">
        <f>"4510270044"</f>
        <v>4510270044</v>
      </c>
      <c r="F36" s="4">
        <v>1</v>
      </c>
      <c r="G36" s="3" t="s">
        <v>28</v>
      </c>
      <c r="H36" s="3" t="s">
        <v>10</v>
      </c>
      <c r="I36" s="3" t="s">
        <v>11</v>
      </c>
      <c r="J36" s="3" t="str">
        <f>"181027000226"</f>
        <v>181027000226</v>
      </c>
    </row>
    <row r="37" spans="1:10" ht="38.1" customHeight="1">
      <c r="A37" s="3">
        <v>34</v>
      </c>
      <c r="B37" s="3" t="s">
        <v>9</v>
      </c>
      <c r="C37" s="3" t="s">
        <v>19</v>
      </c>
      <c r="D37" s="3" t="s">
        <v>21</v>
      </c>
      <c r="E37" s="3" t="str">
        <f>"4510270044"</f>
        <v>4510270044</v>
      </c>
      <c r="F37" s="6"/>
      <c r="G37" s="3" t="s">
        <v>52</v>
      </c>
      <c r="H37" s="3" t="s">
        <v>13</v>
      </c>
      <c r="I37" s="3" t="s">
        <v>12</v>
      </c>
      <c r="J37" s="3" t="str">
        <f>"181027000268"</f>
        <v>181027000268</v>
      </c>
    </row>
    <row r="38" spans="1:10" ht="38.1" customHeight="1">
      <c r="A38" s="3">
        <v>35</v>
      </c>
      <c r="B38" s="3" t="s">
        <v>9</v>
      </c>
      <c r="C38" s="3" t="s">
        <v>19</v>
      </c>
      <c r="D38" s="3" t="s">
        <v>21</v>
      </c>
      <c r="E38" s="3" t="str">
        <f>"4510270044"</f>
        <v>4510270044</v>
      </c>
      <c r="F38" s="5"/>
      <c r="G38" s="3" t="s">
        <v>56</v>
      </c>
      <c r="H38" s="3" t="s">
        <v>13</v>
      </c>
      <c r="I38" s="3" t="s">
        <v>12</v>
      </c>
      <c r="J38" s="3" t="str">
        <f>"181027000746"</f>
        <v>181027000746</v>
      </c>
    </row>
    <row r="39" spans="1:10" ht="38.1" customHeight="1">
      <c r="A39" s="3">
        <v>36</v>
      </c>
      <c r="B39" s="3" t="s">
        <v>9</v>
      </c>
      <c r="C39" s="3" t="s">
        <v>15</v>
      </c>
      <c r="D39" s="3" t="s">
        <v>81</v>
      </c>
      <c r="E39" s="3" t="str">
        <f>"4510270052"</f>
        <v>4510270052</v>
      </c>
      <c r="F39" s="4">
        <v>1</v>
      </c>
      <c r="G39" s="3" t="s">
        <v>36</v>
      </c>
      <c r="H39" s="3" t="s">
        <v>13</v>
      </c>
      <c r="I39" s="3" t="s">
        <v>12</v>
      </c>
      <c r="J39" s="3" t="str">
        <f>"181027000498"</f>
        <v>181027000498</v>
      </c>
    </row>
    <row r="40" spans="1:10" ht="38.1" customHeight="1">
      <c r="A40" s="3">
        <v>37</v>
      </c>
      <c r="B40" s="3" t="s">
        <v>9</v>
      </c>
      <c r="C40" s="3" t="s">
        <v>15</v>
      </c>
      <c r="D40" s="3" t="s">
        <v>81</v>
      </c>
      <c r="E40" s="3" t="str">
        <f>"4510270052"</f>
        <v>4510270052</v>
      </c>
      <c r="F40" s="5"/>
      <c r="G40" s="3" t="s">
        <v>43</v>
      </c>
      <c r="H40" s="3" t="s">
        <v>13</v>
      </c>
      <c r="I40" s="3" t="s">
        <v>12</v>
      </c>
      <c r="J40" s="3" t="str">
        <f>"181027000253"</f>
        <v>181027000253</v>
      </c>
    </row>
    <row r="41" spans="1:10" ht="38.1" customHeight="1">
      <c r="A41" s="3">
        <v>38</v>
      </c>
      <c r="B41" s="3" t="s">
        <v>9</v>
      </c>
      <c r="C41" s="3" t="s">
        <v>17</v>
      </c>
      <c r="D41" s="3" t="s">
        <v>82</v>
      </c>
      <c r="E41" s="3" t="str">
        <f>"4510270057"</f>
        <v>4510270057</v>
      </c>
      <c r="F41" s="4">
        <v>1</v>
      </c>
      <c r="G41" s="3" t="s">
        <v>53</v>
      </c>
      <c r="H41" s="3" t="s">
        <v>10</v>
      </c>
      <c r="I41" s="3" t="s">
        <v>12</v>
      </c>
      <c r="J41" s="3" t="str">
        <f>"181027000576"</f>
        <v>181027000576</v>
      </c>
    </row>
    <row r="42" spans="1:10" ht="38.1" customHeight="1">
      <c r="A42" s="3">
        <v>39</v>
      </c>
      <c r="B42" s="3" t="s">
        <v>9</v>
      </c>
      <c r="C42" s="3" t="s">
        <v>17</v>
      </c>
      <c r="D42" s="3" t="s">
        <v>82</v>
      </c>
      <c r="E42" s="3" t="str">
        <f>"4510270057"</f>
        <v>4510270057</v>
      </c>
      <c r="F42" s="5"/>
      <c r="G42" s="3" t="s">
        <v>54</v>
      </c>
      <c r="H42" s="3" t="s">
        <v>13</v>
      </c>
      <c r="I42" s="3" t="s">
        <v>11</v>
      </c>
      <c r="J42" s="3" t="str">
        <f>"181027000086"</f>
        <v>181027000086</v>
      </c>
    </row>
    <row r="43" spans="1:10" ht="38.1" customHeight="1">
      <c r="A43" s="3">
        <v>40</v>
      </c>
      <c r="B43" s="3" t="s">
        <v>9</v>
      </c>
      <c r="C43" s="3" t="s">
        <v>22</v>
      </c>
      <c r="D43" s="3" t="s">
        <v>76</v>
      </c>
      <c r="E43" s="3" t="str">
        <f>"4510270062"</f>
        <v>4510270062</v>
      </c>
      <c r="F43" s="4">
        <v>1</v>
      </c>
      <c r="G43" s="3" t="s">
        <v>39</v>
      </c>
      <c r="H43" s="3" t="s">
        <v>13</v>
      </c>
      <c r="I43" s="3" t="s">
        <v>12</v>
      </c>
      <c r="J43" s="3" t="str">
        <f>"181027000205"</f>
        <v>181027000205</v>
      </c>
    </row>
    <row r="44" spans="1:10" ht="38.1" customHeight="1">
      <c r="A44" s="3">
        <v>41</v>
      </c>
      <c r="B44" s="3" t="s">
        <v>9</v>
      </c>
      <c r="C44" s="3" t="s">
        <v>22</v>
      </c>
      <c r="D44" s="3" t="s">
        <v>76</v>
      </c>
      <c r="E44" s="3" t="str">
        <f>"4510270062"</f>
        <v>4510270062</v>
      </c>
      <c r="F44" s="5"/>
      <c r="G44" s="3" t="s">
        <v>50</v>
      </c>
      <c r="H44" s="3" t="s">
        <v>10</v>
      </c>
      <c r="I44" s="3" t="s">
        <v>12</v>
      </c>
      <c r="J44" s="3" t="str">
        <f>"181027000221"</f>
        <v>181027000221</v>
      </c>
    </row>
    <row r="45" spans="1:10" ht="38.1" customHeight="1">
      <c r="A45" s="3">
        <v>42</v>
      </c>
      <c r="B45" s="3" t="s">
        <v>9</v>
      </c>
      <c r="C45" s="3" t="s">
        <v>22</v>
      </c>
      <c r="D45" s="3" t="s">
        <v>81</v>
      </c>
      <c r="E45" s="3" t="str">
        <f>"4510270063"</f>
        <v>4510270063</v>
      </c>
      <c r="F45" s="4">
        <v>1</v>
      </c>
      <c r="G45" s="3" t="s">
        <v>32</v>
      </c>
      <c r="H45" s="3" t="s">
        <v>10</v>
      </c>
      <c r="I45" s="3" t="s">
        <v>12</v>
      </c>
      <c r="J45" s="3" t="str">
        <f>"181027000181"</f>
        <v>181027000181</v>
      </c>
    </row>
    <row r="46" spans="1:10" ht="38.1" customHeight="1">
      <c r="A46" s="3">
        <v>43</v>
      </c>
      <c r="B46" s="3" t="s">
        <v>9</v>
      </c>
      <c r="C46" s="3" t="s">
        <v>22</v>
      </c>
      <c r="D46" s="3" t="s">
        <v>81</v>
      </c>
      <c r="E46" s="3" t="str">
        <f>"4510270063"</f>
        <v>4510270063</v>
      </c>
      <c r="F46" s="5"/>
      <c r="G46" s="3" t="s">
        <v>58</v>
      </c>
      <c r="H46" s="3" t="s">
        <v>10</v>
      </c>
      <c r="I46" s="3" t="s">
        <v>11</v>
      </c>
      <c r="J46" s="3" t="str">
        <f>"181027000071"</f>
        <v>181027000071</v>
      </c>
    </row>
    <row r="47" spans="1:10" ht="38.1" customHeight="1">
      <c r="A47" s="3">
        <v>44</v>
      </c>
      <c r="B47" s="3" t="s">
        <v>9</v>
      </c>
      <c r="C47" s="3" t="s">
        <v>18</v>
      </c>
      <c r="D47" s="3" t="s">
        <v>83</v>
      </c>
      <c r="E47" s="3" t="str">
        <f>"4510270070"</f>
        <v>4510270070</v>
      </c>
      <c r="F47" s="4">
        <v>1</v>
      </c>
      <c r="G47" s="3" t="s">
        <v>55</v>
      </c>
      <c r="H47" s="3" t="s">
        <v>13</v>
      </c>
      <c r="I47" s="3" t="s">
        <v>11</v>
      </c>
      <c r="J47" s="3" t="str">
        <f>"181027000779"</f>
        <v>181027000779</v>
      </c>
    </row>
    <row r="48" spans="1:10" ht="38.1" customHeight="1">
      <c r="A48" s="3">
        <v>45</v>
      </c>
      <c r="B48" s="3" t="s">
        <v>9</v>
      </c>
      <c r="C48" s="3" t="s">
        <v>18</v>
      </c>
      <c r="D48" s="3" t="s">
        <v>83</v>
      </c>
      <c r="E48" s="3" t="str">
        <f>"4510270070"</f>
        <v>4510270070</v>
      </c>
      <c r="F48" s="5"/>
      <c r="G48" s="3" t="s">
        <v>66</v>
      </c>
      <c r="H48" s="3" t="s">
        <v>10</v>
      </c>
      <c r="I48" s="3" t="s">
        <v>11</v>
      </c>
      <c r="J48" s="3" t="str">
        <f>"181027000529"</f>
        <v>181027000529</v>
      </c>
    </row>
  </sheetData>
  <autoFilter ref="A3:J53">
    <filterColumn colId="5"/>
    <filterColumn colId="9"/>
  </autoFilter>
  <mergeCells count="18">
    <mergeCell ref="F12:F13"/>
    <mergeCell ref="F14:F15"/>
    <mergeCell ref="F16:F18"/>
    <mergeCell ref="F9:F10"/>
    <mergeCell ref="A2:J2"/>
    <mergeCell ref="F4:F6"/>
    <mergeCell ref="F7:F8"/>
    <mergeCell ref="F31:F32"/>
    <mergeCell ref="F34:F35"/>
    <mergeCell ref="F36:F38"/>
    <mergeCell ref="F21:F23"/>
    <mergeCell ref="F25:F27"/>
    <mergeCell ref="F28:F30"/>
    <mergeCell ref="F45:F46"/>
    <mergeCell ref="F47:F48"/>
    <mergeCell ref="F39:F40"/>
    <mergeCell ref="F41:F42"/>
    <mergeCell ref="F43:F4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Sheetl(附件2)</vt:lpstr>
      <vt:lpstr>'Sheetl(附件2)'!Print_Titles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2018-05-28T05:29:03Z</cp:lastPrinted>
  <dcterms:created xsi:type="dcterms:W3CDTF">2018-05-26T09:21:10Z</dcterms:created>
  <dcterms:modified xsi:type="dcterms:W3CDTF">2018-05-28T05:29:42Z</dcterms:modified>
</cp:coreProperties>
</file>