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216" windowHeight="7296"/>
  </bookViews>
  <sheets>
    <sheet name="2017年新野县公开招聘乡镇初中教师资格初审合格人员名单" sheetId="1" r:id="rId1"/>
  </sheets>
  <definedNames>
    <definedName name="_xlnm._FilterDatabase" localSheetId="0" hidden="1">'2017年新野县公开招聘乡镇初中教师资格初审合格人员名单'!$A$2:$C$116</definedName>
    <definedName name="_xlnm.Print_Titles" localSheetId="0">'2017年新野县公开招聘乡镇初中教师资格初审合格人员名单'!$2:$2</definedName>
  </definedNames>
  <calcPr calcId="144525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</calcChain>
</file>

<file path=xl/sharedStrings.xml><?xml version="1.0" encoding="utf-8"?>
<sst xmlns="http://schemas.openxmlformats.org/spreadsheetml/2006/main" count="118" uniqueCount="11">
  <si>
    <t>2009_初中地理</t>
  </si>
  <si>
    <t>2006_初中生物</t>
  </si>
  <si>
    <t>2005_初中化学</t>
  </si>
  <si>
    <t>2004_初中物理</t>
  </si>
  <si>
    <t>2003_初中英语</t>
  </si>
  <si>
    <t>2002_初中数学</t>
  </si>
  <si>
    <t>2001_初中语文</t>
  </si>
  <si>
    <t>报考岗位</t>
  </si>
  <si>
    <t>报考号</t>
  </si>
  <si>
    <t>姓名</t>
  </si>
  <si>
    <t>2017年新野县公开招聘乡镇初中教师资格初审
合格人员名单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</si>
</sst>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workbookViewId="0">
      <selection sqref="A1:C1"/>
    </sheetView>
  </sheetViews>
  <sheetFormatPr defaultRowHeight="15.6" x14ac:dyDescent="0.25"/>
  <cols>
    <col min="1" max="1" width="10.09765625" customWidth="1"/>
    <col min="2" max="2" width="27.3984375" customWidth="1"/>
    <col min="3" max="3" width="17" customWidth="1"/>
  </cols>
  <sheetData>
    <row r="1" spans="1:3" ht="42.6" customHeight="1" x14ac:dyDescent="0.25">
      <c r="A1" s="4" t="s">
        <v>10</v>
      </c>
      <c r="B1" s="3"/>
      <c r="C1" s="3"/>
    </row>
    <row r="2" spans="1:3" ht="19.95" customHeight="1" x14ac:dyDescent="0.25">
      <c r="A2" s="2" t="s">
        <v>9</v>
      </c>
      <c r="B2" s="2" t="s">
        <v>8</v>
      </c>
      <c r="C2" s="2" t="s">
        <v>7</v>
      </c>
    </row>
    <row r="3" spans="1:3" ht="19.95" customHeight="1" x14ac:dyDescent="0.25">
      <c r="A3" s="1" t="str">
        <f>"韩鑫"</f>
        <v>韩鑫</v>
      </c>
      <c r="B3" s="1" t="str">
        <f>"10112017072710345710147"</f>
        <v>10112017072710345710147</v>
      </c>
      <c r="C3" s="1" t="s">
        <v>6</v>
      </c>
    </row>
    <row r="4" spans="1:3" ht="19.95" customHeight="1" x14ac:dyDescent="0.25">
      <c r="A4" s="1" t="str">
        <f>"万志强"</f>
        <v>万志强</v>
      </c>
      <c r="B4" s="1" t="str">
        <f>"10112017072708290310134"</f>
        <v>10112017072708290310134</v>
      </c>
      <c r="C4" s="1" t="s">
        <v>6</v>
      </c>
    </row>
    <row r="5" spans="1:3" ht="19.95" customHeight="1" x14ac:dyDescent="0.25">
      <c r="A5" s="1" t="str">
        <f>"吴红亚"</f>
        <v>吴红亚</v>
      </c>
      <c r="B5" s="1" t="str">
        <f>"10112017072612201310093"</f>
        <v>10112017072612201310093</v>
      </c>
      <c r="C5" s="1" t="s">
        <v>6</v>
      </c>
    </row>
    <row r="6" spans="1:3" ht="19.95" customHeight="1" x14ac:dyDescent="0.25">
      <c r="A6" s="1" t="str">
        <f>"张忱"</f>
        <v>张忱</v>
      </c>
      <c r="B6" s="1" t="str">
        <f>"10112017072609130510068"</f>
        <v>10112017072609130510068</v>
      </c>
      <c r="C6" s="1" t="s">
        <v>6</v>
      </c>
    </row>
    <row r="7" spans="1:3" ht="19.95" customHeight="1" x14ac:dyDescent="0.25">
      <c r="A7" s="1" t="str">
        <f>"乔静"</f>
        <v>乔静</v>
      </c>
      <c r="B7" s="1" t="str">
        <f>"10112017072706323810126"</f>
        <v>10112017072706323810126</v>
      </c>
      <c r="C7" s="1" t="s">
        <v>6</v>
      </c>
    </row>
    <row r="8" spans="1:3" ht="19.95" customHeight="1" x14ac:dyDescent="0.25">
      <c r="A8" s="1" t="str">
        <f>"熊远哲"</f>
        <v>熊远哲</v>
      </c>
      <c r="B8" s="1" t="str">
        <f>"10112017072612173010092"</f>
        <v>10112017072612173010092</v>
      </c>
      <c r="C8" s="1" t="s">
        <v>6</v>
      </c>
    </row>
    <row r="9" spans="1:3" ht="19.95" customHeight="1" x14ac:dyDescent="0.25">
      <c r="A9" s="1" t="str">
        <f>"陈诗雨"</f>
        <v>陈诗雨</v>
      </c>
      <c r="B9" s="1" t="str">
        <f>"10112017072608053410051"</f>
        <v>10112017072608053410051</v>
      </c>
      <c r="C9" s="1" t="s">
        <v>6</v>
      </c>
    </row>
    <row r="10" spans="1:3" ht="19.95" customHeight="1" x14ac:dyDescent="0.25">
      <c r="A10" s="1" t="str">
        <f>"赵迪"</f>
        <v>赵迪</v>
      </c>
      <c r="B10" s="1" t="str">
        <f>"10112017072609204810070"</f>
        <v>10112017072609204810070</v>
      </c>
      <c r="C10" s="1" t="s">
        <v>6</v>
      </c>
    </row>
    <row r="11" spans="1:3" ht="19.95" customHeight="1" x14ac:dyDescent="0.25">
      <c r="A11" s="1" t="str">
        <f>"刘子美"</f>
        <v>刘子美</v>
      </c>
      <c r="B11" s="1" t="str">
        <f>"10112017072616074310109"</f>
        <v>10112017072616074310109</v>
      </c>
      <c r="C11" s="1" t="s">
        <v>6</v>
      </c>
    </row>
    <row r="12" spans="1:3" ht="19.95" customHeight="1" x14ac:dyDescent="0.25">
      <c r="A12" s="1" t="str">
        <f>"陈咪咪"</f>
        <v>陈咪咪</v>
      </c>
      <c r="B12" s="1" t="str">
        <f>"10112017072616024110107"</f>
        <v>10112017072616024110107</v>
      </c>
      <c r="C12" s="1" t="s">
        <v>6</v>
      </c>
    </row>
    <row r="13" spans="1:3" ht="19.95" customHeight="1" x14ac:dyDescent="0.25">
      <c r="A13" s="1" t="str">
        <f>"邹婷"</f>
        <v>邹婷</v>
      </c>
      <c r="B13" s="1" t="str">
        <f>"10112017072708345810135"</f>
        <v>10112017072708345810135</v>
      </c>
      <c r="C13" s="1" t="s">
        <v>6</v>
      </c>
    </row>
    <row r="14" spans="1:3" ht="19.95" customHeight="1" x14ac:dyDescent="0.25">
      <c r="A14" s="1" t="str">
        <f>"白玉璞"</f>
        <v>白玉璞</v>
      </c>
      <c r="B14" s="1" t="str">
        <f>"10112017072711190410158"</f>
        <v>10112017072711190410158</v>
      </c>
      <c r="C14" s="1" t="s">
        <v>6</v>
      </c>
    </row>
    <row r="15" spans="1:3" ht="19.95" customHeight="1" x14ac:dyDescent="0.25">
      <c r="A15" s="1" t="str">
        <f>"宋萧萧"</f>
        <v>宋萧萧</v>
      </c>
      <c r="B15" s="1" t="str">
        <f>"10112017072616490710113"</f>
        <v>10112017072616490710113</v>
      </c>
      <c r="C15" s="1" t="s">
        <v>6</v>
      </c>
    </row>
    <row r="16" spans="1:3" ht="19.95" customHeight="1" x14ac:dyDescent="0.25">
      <c r="A16" s="1" t="str">
        <f>"王璐"</f>
        <v>王璐</v>
      </c>
      <c r="B16" s="1" t="str">
        <f>"10112017072608353510061"</f>
        <v>10112017072608353510061</v>
      </c>
      <c r="C16" s="1" t="s">
        <v>6</v>
      </c>
    </row>
    <row r="17" spans="1:3" ht="19.95" customHeight="1" x14ac:dyDescent="0.25">
      <c r="A17" s="1" t="str">
        <f>"闫雪远"</f>
        <v>闫雪远</v>
      </c>
      <c r="B17" s="1" t="str">
        <f>"10112017072710364710149"</f>
        <v>10112017072710364710149</v>
      </c>
      <c r="C17" s="1" t="s">
        <v>6</v>
      </c>
    </row>
    <row r="18" spans="1:3" ht="19.95" customHeight="1" x14ac:dyDescent="0.25">
      <c r="A18" s="1" t="str">
        <f>"高玮"</f>
        <v>高玮</v>
      </c>
      <c r="B18" s="1" t="str">
        <f>"10112017072815534410223"</f>
        <v>10112017072815534410223</v>
      </c>
      <c r="C18" s="1" t="s">
        <v>6</v>
      </c>
    </row>
    <row r="19" spans="1:3" ht="19.95" customHeight="1" x14ac:dyDescent="0.25">
      <c r="A19" s="1" t="str">
        <f>"张月"</f>
        <v>张月</v>
      </c>
      <c r="B19" s="1" t="str">
        <f>"10112017072711480310160"</f>
        <v>10112017072711480310160</v>
      </c>
      <c r="C19" s="1" t="s">
        <v>6</v>
      </c>
    </row>
    <row r="20" spans="1:3" ht="19.95" customHeight="1" x14ac:dyDescent="0.25">
      <c r="A20" s="1" t="str">
        <f>"靳雪燕"</f>
        <v>靳雪燕</v>
      </c>
      <c r="B20" s="1" t="str">
        <f>"10112017072609090710067"</f>
        <v>10112017072609090710067</v>
      </c>
      <c r="C20" s="1" t="s">
        <v>6</v>
      </c>
    </row>
    <row r="21" spans="1:3" ht="19.95" customHeight="1" x14ac:dyDescent="0.25">
      <c r="A21" s="1" t="str">
        <f>"邓双"</f>
        <v>邓双</v>
      </c>
      <c r="B21" s="1" t="str">
        <f>"10112017072710230210146"</f>
        <v>10112017072710230210146</v>
      </c>
      <c r="C21" s="1" t="s">
        <v>6</v>
      </c>
    </row>
    <row r="22" spans="1:3" ht="19.95" customHeight="1" x14ac:dyDescent="0.25">
      <c r="A22" s="1" t="str">
        <f>"钱冲"</f>
        <v>钱冲</v>
      </c>
      <c r="B22" s="1" t="str">
        <f>"10112017072717170710178"</f>
        <v>10112017072717170710178</v>
      </c>
      <c r="C22" s="1" t="s">
        <v>6</v>
      </c>
    </row>
    <row r="23" spans="1:3" ht="19.95" customHeight="1" x14ac:dyDescent="0.25">
      <c r="A23" s="1" t="str">
        <f>"张静"</f>
        <v>张静</v>
      </c>
      <c r="B23" s="1" t="str">
        <f>"10112017072814135210221"</f>
        <v>10112017072814135210221</v>
      </c>
      <c r="C23" s="1" t="s">
        <v>6</v>
      </c>
    </row>
    <row r="24" spans="1:3" ht="19.95" customHeight="1" x14ac:dyDescent="0.25">
      <c r="A24" s="1" t="str">
        <f>"高红燕"</f>
        <v>高红燕</v>
      </c>
      <c r="B24" s="1" t="str">
        <f>"10112017072612475410097"</f>
        <v>10112017072612475410097</v>
      </c>
      <c r="C24" s="1" t="s">
        <v>6</v>
      </c>
    </row>
    <row r="25" spans="1:3" ht="19.95" customHeight="1" x14ac:dyDescent="0.25">
      <c r="A25" s="1" t="str">
        <f>"盛今"</f>
        <v>盛今</v>
      </c>
      <c r="B25" s="1" t="str">
        <f>"10112017072718065410181"</f>
        <v>10112017072718065410181</v>
      </c>
      <c r="C25" s="1" t="s">
        <v>6</v>
      </c>
    </row>
    <row r="26" spans="1:3" ht="19.95" customHeight="1" x14ac:dyDescent="0.25">
      <c r="A26" s="1" t="str">
        <f>"樊艳婷"</f>
        <v>樊艳婷</v>
      </c>
      <c r="B26" s="1" t="str">
        <f>"10112017072709381710139"</f>
        <v>10112017072709381710139</v>
      </c>
      <c r="C26" s="1" t="s">
        <v>6</v>
      </c>
    </row>
    <row r="27" spans="1:3" ht="19.95" customHeight="1" x14ac:dyDescent="0.25">
      <c r="A27" s="1" t="str">
        <f>"刘淯聪"</f>
        <v>刘淯聪</v>
      </c>
      <c r="B27" s="1" t="str">
        <f>"10112017072720393910194"</f>
        <v>10112017072720393910194</v>
      </c>
      <c r="C27" s="1" t="s">
        <v>6</v>
      </c>
    </row>
    <row r="28" spans="1:3" ht="19.95" customHeight="1" x14ac:dyDescent="0.25">
      <c r="A28" s="1" t="str">
        <f>"史艳雪"</f>
        <v>史艳雪</v>
      </c>
      <c r="B28" s="1" t="str">
        <f>"10112017072720080110191"</f>
        <v>10112017072720080110191</v>
      </c>
      <c r="C28" s="1" t="s">
        <v>6</v>
      </c>
    </row>
    <row r="29" spans="1:3" ht="19.95" customHeight="1" x14ac:dyDescent="0.25">
      <c r="A29" s="1" t="str">
        <f>"王璐"</f>
        <v>王璐</v>
      </c>
      <c r="B29" s="1" t="str">
        <f>"10112017072611504710090"</f>
        <v>10112017072611504710090</v>
      </c>
      <c r="C29" s="1" t="s">
        <v>6</v>
      </c>
    </row>
    <row r="30" spans="1:3" ht="19.95" customHeight="1" x14ac:dyDescent="0.25">
      <c r="A30" s="1" t="str">
        <f>"张洋"</f>
        <v>张洋</v>
      </c>
      <c r="B30" s="1" t="str">
        <f>"10112017072610285910080"</f>
        <v>10112017072610285910080</v>
      </c>
      <c r="C30" s="1" t="s">
        <v>6</v>
      </c>
    </row>
    <row r="31" spans="1:3" ht="19.95" customHeight="1" x14ac:dyDescent="0.25">
      <c r="A31" s="1" t="str">
        <f>"董高阳"</f>
        <v>董高阳</v>
      </c>
      <c r="B31" s="1" t="str">
        <f>"10112017072609031910066"</f>
        <v>10112017072609031910066</v>
      </c>
      <c r="C31" s="1" t="s">
        <v>6</v>
      </c>
    </row>
    <row r="32" spans="1:3" ht="19.95" customHeight="1" x14ac:dyDescent="0.25">
      <c r="A32" s="1" t="str">
        <f>"张幸幸"</f>
        <v>张幸幸</v>
      </c>
      <c r="B32" s="1" t="str">
        <f>"10112017072708271710133"</f>
        <v>10112017072708271710133</v>
      </c>
      <c r="C32" s="1" t="s">
        <v>6</v>
      </c>
    </row>
    <row r="33" spans="1:3" ht="19.95" customHeight="1" x14ac:dyDescent="0.25">
      <c r="A33" s="1" t="str">
        <f>"王玉单"</f>
        <v>王玉单</v>
      </c>
      <c r="B33" s="1" t="str">
        <f>"10112017072615160910104"</f>
        <v>10112017072615160910104</v>
      </c>
      <c r="C33" s="1" t="s">
        <v>6</v>
      </c>
    </row>
    <row r="34" spans="1:3" ht="19.95" customHeight="1" x14ac:dyDescent="0.25">
      <c r="A34" s="1" t="str">
        <f>"卢媛媛"</f>
        <v>卢媛媛</v>
      </c>
      <c r="B34" s="1" t="str">
        <f>"10112017072608395810062"</f>
        <v>10112017072608395810062</v>
      </c>
      <c r="C34" s="1" t="s">
        <v>5</v>
      </c>
    </row>
    <row r="35" spans="1:3" ht="19.95" customHeight="1" x14ac:dyDescent="0.25">
      <c r="A35" s="1" t="str">
        <f>"曹丹丹"</f>
        <v>曹丹丹</v>
      </c>
      <c r="B35" s="1" t="str">
        <f>"10112017072807374910200"</f>
        <v>10112017072807374910200</v>
      </c>
      <c r="C35" s="1" t="s">
        <v>5</v>
      </c>
    </row>
    <row r="36" spans="1:3" ht="19.95" customHeight="1" x14ac:dyDescent="0.25">
      <c r="A36" s="1" t="str">
        <f>"高彦娟"</f>
        <v>高彦娟</v>
      </c>
      <c r="B36" s="1" t="str">
        <f>"10112017072716345110173"</f>
        <v>10112017072716345110173</v>
      </c>
      <c r="C36" s="1" t="s">
        <v>5</v>
      </c>
    </row>
    <row r="37" spans="1:3" ht="19.95" customHeight="1" x14ac:dyDescent="0.25">
      <c r="A37" s="1" t="str">
        <f>"彭菡"</f>
        <v>彭菡</v>
      </c>
      <c r="B37" s="1" t="str">
        <f>"10112017072715292510171"</f>
        <v>10112017072715292510171</v>
      </c>
      <c r="C37" s="1" t="s">
        <v>5</v>
      </c>
    </row>
    <row r="38" spans="1:3" ht="19.95" customHeight="1" x14ac:dyDescent="0.25">
      <c r="A38" s="1" t="str">
        <f>"肖付娟"</f>
        <v>肖付娟</v>
      </c>
      <c r="B38" s="1" t="str">
        <f>"10112017072709130710138"</f>
        <v>10112017072709130710138</v>
      </c>
      <c r="C38" s="1" t="s">
        <v>5</v>
      </c>
    </row>
    <row r="39" spans="1:3" ht="19.95" customHeight="1" x14ac:dyDescent="0.25">
      <c r="A39" s="1" t="str">
        <f>"张松"</f>
        <v>张松</v>
      </c>
      <c r="B39" s="1" t="str">
        <f>"10112017072613050810100"</f>
        <v>10112017072613050810100</v>
      </c>
      <c r="C39" s="1" t="s">
        <v>5</v>
      </c>
    </row>
    <row r="40" spans="1:3" ht="19.95" customHeight="1" x14ac:dyDescent="0.25">
      <c r="A40" s="1" t="str">
        <f>"周晶晶"</f>
        <v>周晶晶</v>
      </c>
      <c r="B40" s="1" t="str">
        <f>"10112017072709445610140"</f>
        <v>10112017072709445610140</v>
      </c>
      <c r="C40" s="1" t="s">
        <v>5</v>
      </c>
    </row>
    <row r="41" spans="1:3" ht="19.95" customHeight="1" x14ac:dyDescent="0.25">
      <c r="A41" s="1" t="str">
        <f>"郑迪"</f>
        <v>郑迪</v>
      </c>
      <c r="B41" s="1" t="str">
        <f>"10112017072712243510163"</f>
        <v>10112017072712243510163</v>
      </c>
      <c r="C41" s="1" t="s">
        <v>5</v>
      </c>
    </row>
    <row r="42" spans="1:3" ht="19.95" customHeight="1" x14ac:dyDescent="0.25">
      <c r="A42" s="1" t="str">
        <f>"位森"</f>
        <v>位森</v>
      </c>
      <c r="B42" s="1" t="str">
        <f>"10112017072608504410065"</f>
        <v>10112017072608504410065</v>
      </c>
      <c r="C42" s="1" t="s">
        <v>5</v>
      </c>
    </row>
    <row r="43" spans="1:3" ht="19.95" customHeight="1" x14ac:dyDescent="0.25">
      <c r="A43" s="1" t="str">
        <f>"刘阳"</f>
        <v>刘阳</v>
      </c>
      <c r="B43" s="1" t="str">
        <f>"10112017072608301010059"</f>
        <v>10112017072608301010059</v>
      </c>
      <c r="C43" s="1" t="s">
        <v>5</v>
      </c>
    </row>
    <row r="44" spans="1:3" ht="19.95" customHeight="1" x14ac:dyDescent="0.25">
      <c r="A44" s="1" t="str">
        <f>"姬哲"</f>
        <v>姬哲</v>
      </c>
      <c r="B44" s="1" t="str">
        <f>"10112017072719022610189"</f>
        <v>10112017072719022610189</v>
      </c>
      <c r="C44" s="1" t="s">
        <v>5</v>
      </c>
    </row>
    <row r="45" spans="1:3" ht="19.95" customHeight="1" x14ac:dyDescent="0.25">
      <c r="A45" s="1" t="str">
        <f>"孙亚平"</f>
        <v>孙亚平</v>
      </c>
      <c r="B45" s="1" t="str">
        <f>"10112017072611145510085"</f>
        <v>10112017072611145510085</v>
      </c>
      <c r="C45" s="1" t="s">
        <v>5</v>
      </c>
    </row>
    <row r="46" spans="1:3" ht="19.95" customHeight="1" x14ac:dyDescent="0.25">
      <c r="A46" s="1" t="str">
        <f>"薛朵"</f>
        <v>薛朵</v>
      </c>
      <c r="B46" s="1" t="str">
        <f>"10112017072718451610186"</f>
        <v>10112017072718451610186</v>
      </c>
      <c r="C46" s="1" t="s">
        <v>5</v>
      </c>
    </row>
    <row r="47" spans="1:3" ht="19.95" customHeight="1" x14ac:dyDescent="0.25">
      <c r="A47" s="1" t="str">
        <f>"刘玉萍"</f>
        <v>刘玉萍</v>
      </c>
      <c r="B47" s="1" t="str">
        <f>"10112017072608431910063"</f>
        <v>10112017072608431910063</v>
      </c>
      <c r="C47" s="1" t="s">
        <v>5</v>
      </c>
    </row>
    <row r="48" spans="1:3" ht="19.95" customHeight="1" x14ac:dyDescent="0.25">
      <c r="A48" s="1" t="str">
        <f>"王孟"</f>
        <v>王孟</v>
      </c>
      <c r="B48" s="1" t="str">
        <f>"10112017072611191910086"</f>
        <v>10112017072611191910086</v>
      </c>
      <c r="C48" s="1" t="s">
        <v>5</v>
      </c>
    </row>
    <row r="49" spans="1:3" ht="19.95" customHeight="1" x14ac:dyDescent="0.25">
      <c r="A49" s="1" t="str">
        <f>"黄欣平"</f>
        <v>黄欣平</v>
      </c>
      <c r="B49" s="1" t="str">
        <f>"10112017072612334310096"</f>
        <v>10112017072612334310096</v>
      </c>
      <c r="C49" s="1" t="s">
        <v>5</v>
      </c>
    </row>
    <row r="50" spans="1:3" ht="19.95" customHeight="1" x14ac:dyDescent="0.25">
      <c r="A50" s="1" t="str">
        <f>"刘思汝"</f>
        <v>刘思汝</v>
      </c>
      <c r="B50" s="1" t="str">
        <f>"10112017072611213010087"</f>
        <v>10112017072611213010087</v>
      </c>
      <c r="C50" s="1" t="s">
        <v>5</v>
      </c>
    </row>
    <row r="51" spans="1:3" ht="19.95" customHeight="1" x14ac:dyDescent="0.25">
      <c r="A51" s="1" t="str">
        <f>"齐海燕"</f>
        <v>齐海燕</v>
      </c>
      <c r="B51" s="1" t="str">
        <f>"10112017072621553610122"</f>
        <v>10112017072621553610122</v>
      </c>
      <c r="C51" s="1" t="s">
        <v>5</v>
      </c>
    </row>
    <row r="52" spans="1:3" ht="19.95" customHeight="1" x14ac:dyDescent="0.25">
      <c r="A52" s="1" t="str">
        <f>"高平"</f>
        <v>高平</v>
      </c>
      <c r="B52" s="1" t="str">
        <f>"10112017072620364110121"</f>
        <v>10112017072620364110121</v>
      </c>
      <c r="C52" s="1" t="s">
        <v>5</v>
      </c>
    </row>
    <row r="53" spans="1:3" ht="19.95" customHeight="1" x14ac:dyDescent="0.25">
      <c r="A53" s="1" t="str">
        <f>"范丽"</f>
        <v>范丽</v>
      </c>
      <c r="B53" s="1" t="str">
        <f>"10112017072617423610114"</f>
        <v>10112017072617423610114</v>
      </c>
      <c r="C53" s="1" t="s">
        <v>5</v>
      </c>
    </row>
    <row r="54" spans="1:3" ht="19.95" customHeight="1" x14ac:dyDescent="0.25">
      <c r="A54" s="1" t="str">
        <f>"孙玉婷"</f>
        <v>孙玉婷</v>
      </c>
      <c r="B54" s="1" t="str">
        <f>"10112017072609430810072"</f>
        <v>10112017072609430810072</v>
      </c>
      <c r="C54" s="1" t="s">
        <v>5</v>
      </c>
    </row>
    <row r="55" spans="1:3" ht="19.95" customHeight="1" x14ac:dyDescent="0.25">
      <c r="A55" s="1" t="str">
        <f>"闫蓓蓓"</f>
        <v>闫蓓蓓</v>
      </c>
      <c r="B55" s="1" t="str">
        <f>"10112017072614012910102"</f>
        <v>10112017072614012910102</v>
      </c>
      <c r="C55" s="1" t="s">
        <v>5</v>
      </c>
    </row>
    <row r="56" spans="1:3" ht="19.95" customHeight="1" x14ac:dyDescent="0.25">
      <c r="A56" s="1" t="str">
        <f>"台飒飒"</f>
        <v>台飒飒</v>
      </c>
      <c r="B56" s="1" t="str">
        <f>"10112017072715284610170"</f>
        <v>10112017072715284610170</v>
      </c>
      <c r="C56" s="1" t="s">
        <v>5</v>
      </c>
    </row>
    <row r="57" spans="1:3" ht="19.95" customHeight="1" x14ac:dyDescent="0.25">
      <c r="A57" s="1" t="str">
        <f>"张莹"</f>
        <v>张莹</v>
      </c>
      <c r="B57" s="1" t="str">
        <f>"10112017072608183010057"</f>
        <v>10112017072608183010057</v>
      </c>
      <c r="C57" s="1" t="s">
        <v>5</v>
      </c>
    </row>
    <row r="58" spans="1:3" ht="19.95" customHeight="1" x14ac:dyDescent="0.25">
      <c r="A58" s="1" t="str">
        <f>"喻姗姗"</f>
        <v>喻姗姗</v>
      </c>
      <c r="B58" s="1" t="str">
        <f>"10112017072720132910193"</f>
        <v>10112017072720132910193</v>
      </c>
      <c r="C58" s="1" t="s">
        <v>5</v>
      </c>
    </row>
    <row r="59" spans="1:3" ht="19.95" customHeight="1" x14ac:dyDescent="0.25">
      <c r="A59" s="1" t="str">
        <f>"廖颖"</f>
        <v>廖颖</v>
      </c>
      <c r="B59" s="1" t="str">
        <f>"10112017072708131110130"</f>
        <v>10112017072708131110130</v>
      </c>
      <c r="C59" s="1" t="s">
        <v>5</v>
      </c>
    </row>
    <row r="60" spans="1:3" ht="19.95" customHeight="1" x14ac:dyDescent="0.25">
      <c r="A60" s="1" t="str">
        <f>"李锐先"</f>
        <v>李锐先</v>
      </c>
      <c r="B60" s="1" t="str">
        <f>"10112017072717571310180"</f>
        <v>10112017072717571310180</v>
      </c>
      <c r="C60" s="1" t="s">
        <v>5</v>
      </c>
    </row>
    <row r="61" spans="1:3" ht="19.95" customHeight="1" x14ac:dyDescent="0.25">
      <c r="A61" s="1" t="str">
        <f>"王哲"</f>
        <v>王哲</v>
      </c>
      <c r="B61" s="1" t="str">
        <f>"10112017072608181910056"</f>
        <v>10112017072608181910056</v>
      </c>
      <c r="C61" s="1" t="s">
        <v>5</v>
      </c>
    </row>
    <row r="62" spans="1:3" ht="19.95" customHeight="1" x14ac:dyDescent="0.25">
      <c r="A62" s="1" t="str">
        <f>"于琳"</f>
        <v>于琳</v>
      </c>
      <c r="B62" s="1" t="str">
        <f>"10112017072710000610142"</f>
        <v>10112017072710000610142</v>
      </c>
      <c r="C62" s="1" t="s">
        <v>5</v>
      </c>
    </row>
    <row r="63" spans="1:3" ht="19.95" customHeight="1" x14ac:dyDescent="0.25">
      <c r="A63" s="1" t="str">
        <f>"马爽"</f>
        <v>马爽</v>
      </c>
      <c r="B63" s="1" t="str">
        <f>"10112017072808555510205"</f>
        <v>10112017072808555510205</v>
      </c>
      <c r="C63" s="1" t="s">
        <v>5</v>
      </c>
    </row>
    <row r="64" spans="1:3" ht="19.95" customHeight="1" x14ac:dyDescent="0.25">
      <c r="A64" s="1" t="str">
        <f>"孙璐"</f>
        <v>孙璐</v>
      </c>
      <c r="B64" s="1" t="str">
        <f>"10112017072610072910079"</f>
        <v>10112017072610072910079</v>
      </c>
      <c r="C64" s="1" t="s">
        <v>5</v>
      </c>
    </row>
    <row r="65" spans="1:3" ht="19.95" customHeight="1" x14ac:dyDescent="0.25">
      <c r="A65" s="1" t="str">
        <f>"李琛"</f>
        <v>李琛</v>
      </c>
      <c r="B65" s="1" t="str">
        <f>"10112017072618055810115"</f>
        <v>10112017072618055810115</v>
      </c>
      <c r="C65" s="1" t="s">
        <v>5</v>
      </c>
    </row>
    <row r="66" spans="1:3" ht="19.95" customHeight="1" x14ac:dyDescent="0.25">
      <c r="A66" s="1" t="str">
        <f>"吴书晓"</f>
        <v>吴书晓</v>
      </c>
      <c r="B66" s="1" t="str">
        <f>"10112017072710090410144"</f>
        <v>10112017072710090410144</v>
      </c>
      <c r="C66" s="1" t="s">
        <v>5</v>
      </c>
    </row>
    <row r="67" spans="1:3" ht="19.95" customHeight="1" x14ac:dyDescent="0.25">
      <c r="A67" s="1" t="str">
        <f>"闫硕"</f>
        <v>闫硕</v>
      </c>
      <c r="B67" s="1" t="str">
        <f>"10112017072811580410216"</f>
        <v>10112017072811580410216</v>
      </c>
      <c r="C67" s="1" t="s">
        <v>5</v>
      </c>
    </row>
    <row r="68" spans="1:3" ht="19.95" customHeight="1" x14ac:dyDescent="0.25">
      <c r="A68" s="1" t="str">
        <f>"李蒙蒙"</f>
        <v>李蒙蒙</v>
      </c>
      <c r="B68" s="1" t="str">
        <f>"10112017072608200510058"</f>
        <v>10112017072608200510058</v>
      </c>
      <c r="C68" s="1" t="s">
        <v>4</v>
      </c>
    </row>
    <row r="69" spans="1:3" ht="19.95" customHeight="1" x14ac:dyDescent="0.25">
      <c r="A69" s="1" t="str">
        <f>"孟倩倩"</f>
        <v>孟倩倩</v>
      </c>
      <c r="B69" s="1" t="str">
        <f>"10112017072809074210208"</f>
        <v>10112017072809074210208</v>
      </c>
      <c r="C69" s="1" t="s">
        <v>4</v>
      </c>
    </row>
    <row r="70" spans="1:3" ht="19.95" customHeight="1" x14ac:dyDescent="0.25">
      <c r="A70" s="1" t="str">
        <f>"季新佳"</f>
        <v>季新佳</v>
      </c>
      <c r="B70" s="1" t="str">
        <f>"10112017072810393710213"</f>
        <v>10112017072810393710213</v>
      </c>
      <c r="C70" s="1" t="s">
        <v>4</v>
      </c>
    </row>
    <row r="71" spans="1:3" ht="19.95" customHeight="1" x14ac:dyDescent="0.25">
      <c r="A71" s="1" t="str">
        <f>"史静"</f>
        <v>史静</v>
      </c>
      <c r="B71" s="1" t="str">
        <f>"10112017072710440110153"</f>
        <v>10112017072710440110153</v>
      </c>
      <c r="C71" s="1" t="s">
        <v>4</v>
      </c>
    </row>
    <row r="72" spans="1:3" ht="19.95" customHeight="1" x14ac:dyDescent="0.25">
      <c r="A72" s="1" t="str">
        <f>"孙艳"</f>
        <v>孙艳</v>
      </c>
      <c r="B72" s="1" t="str">
        <f>"10112017072710214010145"</f>
        <v>10112017072710214010145</v>
      </c>
      <c r="C72" s="1" t="s">
        <v>4</v>
      </c>
    </row>
    <row r="73" spans="1:3" ht="19.95" customHeight="1" x14ac:dyDescent="0.25">
      <c r="A73" s="1" t="str">
        <f>"董亚丽"</f>
        <v>董亚丽</v>
      </c>
      <c r="B73" s="1" t="str">
        <f>"10112017072811201210214"</f>
        <v>10112017072811201210214</v>
      </c>
      <c r="C73" s="1" t="s">
        <v>4</v>
      </c>
    </row>
    <row r="74" spans="1:3" ht="19.95" customHeight="1" x14ac:dyDescent="0.25">
      <c r="A74" s="1" t="str">
        <f>"杜丽丽"</f>
        <v>杜丽丽</v>
      </c>
      <c r="B74" s="1" t="str">
        <f>"10112017072609581110075"</f>
        <v>10112017072609581110075</v>
      </c>
      <c r="C74" s="1" t="s">
        <v>4</v>
      </c>
    </row>
    <row r="75" spans="1:3" ht="19.95" customHeight="1" x14ac:dyDescent="0.25">
      <c r="A75" s="1" t="str">
        <f>"杨容"</f>
        <v>杨容</v>
      </c>
      <c r="B75" s="1" t="str">
        <f>"10112017072710424210152"</f>
        <v>10112017072710424210152</v>
      </c>
      <c r="C75" s="1" t="s">
        <v>4</v>
      </c>
    </row>
    <row r="76" spans="1:3" ht="19.95" customHeight="1" x14ac:dyDescent="0.25">
      <c r="A76" s="1" t="str">
        <f>"刘爽"</f>
        <v>刘爽</v>
      </c>
      <c r="B76" s="1" t="str">
        <f>"10112017072711524410161"</f>
        <v>10112017072711524410161</v>
      </c>
      <c r="C76" s="1" t="s">
        <v>4</v>
      </c>
    </row>
    <row r="77" spans="1:3" ht="19.95" customHeight="1" x14ac:dyDescent="0.25">
      <c r="A77" s="1" t="str">
        <f>"张红媛"</f>
        <v>张红媛</v>
      </c>
      <c r="B77" s="1" t="str">
        <f>"10112017072612503010098"</f>
        <v>10112017072612503010098</v>
      </c>
      <c r="C77" s="1" t="s">
        <v>4</v>
      </c>
    </row>
    <row r="78" spans="1:3" ht="19.95" customHeight="1" x14ac:dyDescent="0.25">
      <c r="A78" s="1" t="str">
        <f>"来莎莎"</f>
        <v>来莎莎</v>
      </c>
      <c r="B78" s="1" t="str">
        <f>"10112017072708170310131"</f>
        <v>10112017072708170310131</v>
      </c>
      <c r="C78" s="1" t="s">
        <v>4</v>
      </c>
    </row>
    <row r="79" spans="1:3" ht="19.95" customHeight="1" x14ac:dyDescent="0.25">
      <c r="A79" s="1" t="str">
        <f>"张萍"</f>
        <v>张萍</v>
      </c>
      <c r="B79" s="1" t="str">
        <f>"10112017072609583010076"</f>
        <v>10112017072609583010076</v>
      </c>
      <c r="C79" s="1" t="s">
        <v>4</v>
      </c>
    </row>
    <row r="80" spans="1:3" ht="19.95" customHeight="1" x14ac:dyDescent="0.25">
      <c r="A80" s="1" t="str">
        <f>"寇华坤"</f>
        <v>寇华坤</v>
      </c>
      <c r="B80" s="1" t="str">
        <f>"10112017072612043610091"</f>
        <v>10112017072612043610091</v>
      </c>
      <c r="C80" s="1" t="s">
        <v>4</v>
      </c>
    </row>
    <row r="81" spans="1:3" ht="19.95" customHeight="1" x14ac:dyDescent="0.25">
      <c r="A81" s="1" t="str">
        <f>"罗康"</f>
        <v>罗康</v>
      </c>
      <c r="B81" s="1" t="str">
        <f>"10112017072618294310118"</f>
        <v>10112017072618294310118</v>
      </c>
      <c r="C81" s="1" t="s">
        <v>4</v>
      </c>
    </row>
    <row r="82" spans="1:3" ht="19.95" customHeight="1" x14ac:dyDescent="0.25">
      <c r="A82" s="1" t="str">
        <f>"钮迪"</f>
        <v>钮迪</v>
      </c>
      <c r="B82" s="1" t="str">
        <f>"10112017072711375410159"</f>
        <v>10112017072711375410159</v>
      </c>
      <c r="C82" s="1" t="s">
        <v>4</v>
      </c>
    </row>
    <row r="83" spans="1:3" ht="19.95" customHeight="1" x14ac:dyDescent="0.25">
      <c r="A83" s="1" t="str">
        <f>"孙荷楠"</f>
        <v>孙荷楠</v>
      </c>
      <c r="B83" s="1" t="str">
        <f>"10112017072707591310129"</f>
        <v>10112017072707591310129</v>
      </c>
      <c r="C83" s="1" t="s">
        <v>4</v>
      </c>
    </row>
    <row r="84" spans="1:3" ht="19.95" customHeight="1" x14ac:dyDescent="0.25">
      <c r="A84" s="1" t="str">
        <f>"乔曼玉"</f>
        <v>乔曼玉</v>
      </c>
      <c r="B84" s="1" t="str">
        <f>"10112017072612271110094"</f>
        <v>10112017072612271110094</v>
      </c>
      <c r="C84" s="1" t="s">
        <v>4</v>
      </c>
    </row>
    <row r="85" spans="1:3" ht="19.95" customHeight="1" x14ac:dyDescent="0.25">
      <c r="A85" s="1" t="str">
        <f>"曹铭"</f>
        <v>曹铭</v>
      </c>
      <c r="B85" s="1" t="str">
        <f>"10112017072612524410099"</f>
        <v>10112017072612524410099</v>
      </c>
      <c r="C85" s="1" t="s">
        <v>4</v>
      </c>
    </row>
    <row r="86" spans="1:3" ht="19.95" customHeight="1" x14ac:dyDescent="0.25">
      <c r="A86" s="1" t="str">
        <f>"李艳"</f>
        <v>李艳</v>
      </c>
      <c r="B86" s="1" t="str">
        <f>"10112017072618155910116"</f>
        <v>10112017072618155910116</v>
      </c>
      <c r="C86" s="1" t="s">
        <v>4</v>
      </c>
    </row>
    <row r="87" spans="1:3" ht="19.95" customHeight="1" x14ac:dyDescent="0.25">
      <c r="A87" s="1" t="str">
        <f>"李珊"</f>
        <v>李珊</v>
      </c>
      <c r="B87" s="1" t="str">
        <f>"10112017072611500510089"</f>
        <v>10112017072611500510089</v>
      </c>
      <c r="C87" s="1" t="s">
        <v>4</v>
      </c>
    </row>
    <row r="88" spans="1:3" ht="19.95" customHeight="1" x14ac:dyDescent="0.25">
      <c r="A88" s="1" t="str">
        <f>"赵文竹"</f>
        <v>赵文竹</v>
      </c>
      <c r="B88" s="1" t="str">
        <f>"10112017072616153610110"</f>
        <v>10112017072616153610110</v>
      </c>
      <c r="C88" s="1" t="s">
        <v>4</v>
      </c>
    </row>
    <row r="89" spans="1:3" ht="19.95" customHeight="1" x14ac:dyDescent="0.25">
      <c r="A89" s="1" t="str">
        <f>"胡一帆"</f>
        <v>胡一帆</v>
      </c>
      <c r="B89" s="1" t="str">
        <f>"10112017072717010410177"</f>
        <v>10112017072717010410177</v>
      </c>
      <c r="C89" s="1" t="s">
        <v>4</v>
      </c>
    </row>
    <row r="90" spans="1:3" ht="19.95" customHeight="1" x14ac:dyDescent="0.25">
      <c r="A90" s="1" t="str">
        <f>"王蕊"</f>
        <v>王蕊</v>
      </c>
      <c r="B90" s="1" t="str">
        <f>"10112017072615263310105"</f>
        <v>10112017072615263310105</v>
      </c>
      <c r="C90" s="1" t="s">
        <v>4</v>
      </c>
    </row>
    <row r="91" spans="1:3" ht="19.95" customHeight="1" x14ac:dyDescent="0.25">
      <c r="A91" s="1" t="str">
        <f>"王冉"</f>
        <v>王冉</v>
      </c>
      <c r="B91" s="1" t="str">
        <f>"10112017072612322710095"</f>
        <v>10112017072612322710095</v>
      </c>
      <c r="C91" s="1" t="s">
        <v>4</v>
      </c>
    </row>
    <row r="92" spans="1:3" ht="19.95" customHeight="1" x14ac:dyDescent="0.25">
      <c r="A92" s="1" t="str">
        <f>"岳长玲"</f>
        <v>岳长玲</v>
      </c>
      <c r="B92" s="1" t="str">
        <f>"10112017072709011210137"</f>
        <v>10112017072709011210137</v>
      </c>
      <c r="C92" s="1" t="s">
        <v>4</v>
      </c>
    </row>
    <row r="93" spans="1:3" ht="19.95" customHeight="1" x14ac:dyDescent="0.25">
      <c r="A93" s="1" t="str">
        <f>"王娟"</f>
        <v>王娟</v>
      </c>
      <c r="B93" s="1" t="str">
        <f>"10112017072711032610157"</f>
        <v>10112017072711032610157</v>
      </c>
      <c r="C93" s="1" t="s">
        <v>4</v>
      </c>
    </row>
    <row r="94" spans="1:3" ht="19.95" customHeight="1" x14ac:dyDescent="0.25">
      <c r="A94" s="1" t="str">
        <f>"张宇"</f>
        <v>张宇</v>
      </c>
      <c r="B94" s="1" t="str">
        <f>"10112017072705334810125"</f>
        <v>10112017072705334810125</v>
      </c>
      <c r="C94" s="1" t="s">
        <v>4</v>
      </c>
    </row>
    <row r="95" spans="1:3" ht="19.95" customHeight="1" x14ac:dyDescent="0.25">
      <c r="A95" s="1" t="str">
        <f>"胡雪迪"</f>
        <v>胡雪迪</v>
      </c>
      <c r="B95" s="1" t="str">
        <f>"10112017072709565010141"</f>
        <v>10112017072709565010141</v>
      </c>
      <c r="C95" s="1" t="s">
        <v>4</v>
      </c>
    </row>
    <row r="96" spans="1:3" ht="19.95" customHeight="1" x14ac:dyDescent="0.25">
      <c r="A96" s="1" t="str">
        <f>"王松英"</f>
        <v>王松英</v>
      </c>
      <c r="B96" s="1" t="str">
        <f>"10112017072816012610224"</f>
        <v>10112017072816012610224</v>
      </c>
      <c r="C96" s="1" t="s">
        <v>4</v>
      </c>
    </row>
    <row r="97" spans="1:3" ht="19.95" customHeight="1" x14ac:dyDescent="0.25">
      <c r="A97" s="1" t="str">
        <f>"陈青露"</f>
        <v>陈青露</v>
      </c>
      <c r="B97" s="1" t="str">
        <f>"10112017072710031410143"</f>
        <v>10112017072710031410143</v>
      </c>
      <c r="C97" s="1" t="s">
        <v>4</v>
      </c>
    </row>
    <row r="98" spans="1:3" ht="19.95" customHeight="1" x14ac:dyDescent="0.25">
      <c r="A98" s="1" t="str">
        <f>"蔺肖"</f>
        <v>蔺肖</v>
      </c>
      <c r="B98" s="1" t="str">
        <f>"10112017072608084310052"</f>
        <v>10112017072608084310052</v>
      </c>
      <c r="C98" s="1" t="s">
        <v>4</v>
      </c>
    </row>
    <row r="99" spans="1:3" ht="19.95" customHeight="1" x14ac:dyDescent="0.25">
      <c r="A99" s="1" t="str">
        <f>"鲁梦展"</f>
        <v>鲁梦展</v>
      </c>
      <c r="B99" s="1" t="str">
        <f>"10112017072812290210218"</f>
        <v>10112017072812290210218</v>
      </c>
      <c r="C99" s="1" t="s">
        <v>4</v>
      </c>
    </row>
    <row r="100" spans="1:3" ht="19.95" customHeight="1" x14ac:dyDescent="0.25">
      <c r="A100" s="1" t="str">
        <f>"李倩"</f>
        <v>李倩</v>
      </c>
      <c r="B100" s="1" t="str">
        <f>"10112017072714050510168"</f>
        <v>10112017072714050510168</v>
      </c>
      <c r="C100" s="1" t="s">
        <v>4</v>
      </c>
    </row>
    <row r="101" spans="1:3" ht="19.95" customHeight="1" x14ac:dyDescent="0.25">
      <c r="A101" s="1" t="str">
        <f>"张嫄"</f>
        <v>张嫄</v>
      </c>
      <c r="B101" s="1" t="str">
        <f>"10112017072712311910164"</f>
        <v>10112017072712311910164</v>
      </c>
      <c r="C101" s="1" t="s">
        <v>4</v>
      </c>
    </row>
    <row r="102" spans="1:3" ht="19.95" customHeight="1" x14ac:dyDescent="0.25">
      <c r="A102" s="1" t="str">
        <f>"魏晓洒"</f>
        <v>魏晓洒</v>
      </c>
      <c r="B102" s="1" t="str">
        <f>"10112017072611243810088"</f>
        <v>10112017072611243810088</v>
      </c>
      <c r="C102" s="1" t="s">
        <v>4</v>
      </c>
    </row>
    <row r="103" spans="1:3" ht="19.95" customHeight="1" x14ac:dyDescent="0.25">
      <c r="A103" s="1" t="str">
        <f>"时欣欣"</f>
        <v>时欣欣</v>
      </c>
      <c r="B103" s="1" t="str">
        <f>"10112017072810335610212"</f>
        <v>10112017072810335610212</v>
      </c>
      <c r="C103" s="1" t="s">
        <v>4</v>
      </c>
    </row>
    <row r="104" spans="1:3" ht="19.95" customHeight="1" x14ac:dyDescent="0.25">
      <c r="A104" s="1" t="str">
        <f>"胡娟"</f>
        <v>胡娟</v>
      </c>
      <c r="B104" s="1" t="str">
        <f>"10112017072716505610176"</f>
        <v>10112017072716505610176</v>
      </c>
      <c r="C104" s="1" t="s">
        <v>4</v>
      </c>
    </row>
    <row r="105" spans="1:3" ht="19.95" customHeight="1" x14ac:dyDescent="0.25">
      <c r="A105" s="1" t="str">
        <f>"齐晓祎"</f>
        <v>齐晓祎</v>
      </c>
      <c r="B105" s="1" t="str">
        <f>"10112017072812412010219"</f>
        <v>10112017072812412010219</v>
      </c>
      <c r="C105" s="1" t="s">
        <v>3</v>
      </c>
    </row>
    <row r="106" spans="1:3" ht="19.95" customHeight="1" x14ac:dyDescent="0.25">
      <c r="A106" s="1" t="str">
        <f>"熊云燕"</f>
        <v>熊云燕</v>
      </c>
      <c r="B106" s="1" t="str">
        <f>"10112017072610003610077"</f>
        <v>10112017072610003610077</v>
      </c>
      <c r="C106" s="1" t="s">
        <v>3</v>
      </c>
    </row>
    <row r="107" spans="1:3" ht="19.95" customHeight="1" x14ac:dyDescent="0.25">
      <c r="A107" s="1" t="str">
        <f>"杜明璞"</f>
        <v>杜明璞</v>
      </c>
      <c r="B107" s="1" t="str">
        <f>"10112017072610482210082"</f>
        <v>10112017072610482210082</v>
      </c>
      <c r="C107" s="1" t="s">
        <v>3</v>
      </c>
    </row>
    <row r="108" spans="1:3" ht="19.95" customHeight="1" x14ac:dyDescent="0.25">
      <c r="A108" s="1" t="str">
        <f>"马晓倩"</f>
        <v>马晓倩</v>
      </c>
      <c r="B108" s="1" t="str">
        <f>"10112017072712381810166"</f>
        <v>10112017072712381810166</v>
      </c>
      <c r="C108" s="1" t="s">
        <v>2</v>
      </c>
    </row>
    <row r="109" spans="1:3" ht="19.95" customHeight="1" x14ac:dyDescent="0.25">
      <c r="A109" s="1" t="str">
        <f>"骆娇阳"</f>
        <v>骆娇阳</v>
      </c>
      <c r="B109" s="1" t="str">
        <f>"10112017072608031410050"</f>
        <v>10112017072608031410050</v>
      </c>
      <c r="C109" s="1" t="s">
        <v>2</v>
      </c>
    </row>
    <row r="110" spans="1:3" ht="19.95" customHeight="1" x14ac:dyDescent="0.25">
      <c r="A110" s="1" t="str">
        <f>"丁小迪"</f>
        <v>丁小迪</v>
      </c>
      <c r="B110" s="1" t="str">
        <f>"10112017072609192410069"</f>
        <v>10112017072609192410069</v>
      </c>
      <c r="C110" s="1" t="s">
        <v>2</v>
      </c>
    </row>
    <row r="111" spans="1:3" ht="19.95" customHeight="1" x14ac:dyDescent="0.25">
      <c r="A111" s="1" t="str">
        <f>"朱亚鑫"</f>
        <v>朱亚鑫</v>
      </c>
      <c r="B111" s="1" t="str">
        <f>"10112017072616482910112"</f>
        <v>10112017072616482910112</v>
      </c>
      <c r="C111" s="1" t="s">
        <v>1</v>
      </c>
    </row>
    <row r="112" spans="1:3" ht="19.95" customHeight="1" x14ac:dyDescent="0.25">
      <c r="A112" s="1" t="str">
        <f>"吴静"</f>
        <v>吴静</v>
      </c>
      <c r="B112" s="1" t="str">
        <f>"10112017072710350110148"</f>
        <v>10112017072710350110148</v>
      </c>
      <c r="C112" s="1" t="s">
        <v>1</v>
      </c>
    </row>
    <row r="113" spans="1:3" ht="19.95" customHeight="1" x14ac:dyDescent="0.25">
      <c r="A113" s="1" t="str">
        <f>"苏珂珂"</f>
        <v>苏珂珂</v>
      </c>
      <c r="B113" s="1" t="str">
        <f>"10112017072718122010183"</f>
        <v>10112017072718122010183</v>
      </c>
      <c r="C113" s="1" t="s">
        <v>1</v>
      </c>
    </row>
    <row r="114" spans="1:3" ht="19.95" customHeight="1" x14ac:dyDescent="0.25">
      <c r="A114" s="1" t="str">
        <f>"田苹苹"</f>
        <v>田苹苹</v>
      </c>
      <c r="B114" s="1" t="str">
        <f>"10112017072622464210123"</f>
        <v>10112017072622464210123</v>
      </c>
      <c r="C114" s="1" t="s">
        <v>0</v>
      </c>
    </row>
    <row r="115" spans="1:3" ht="19.95" customHeight="1" x14ac:dyDescent="0.25">
      <c r="A115" s="1" t="str">
        <f>"吕佳"</f>
        <v>吕佳</v>
      </c>
      <c r="B115" s="1" t="str">
        <f>"10112017072809065210207"</f>
        <v>10112017072809065210207</v>
      </c>
      <c r="C115" s="1" t="s">
        <v>0</v>
      </c>
    </row>
    <row r="116" spans="1:3" ht="19.95" customHeight="1" x14ac:dyDescent="0.25">
      <c r="A116" s="1" t="str">
        <f>"翟少秋"</f>
        <v>翟少秋</v>
      </c>
      <c r="B116" s="1" t="str">
        <f>"10112017072613283210101"</f>
        <v>10112017072613283210101</v>
      </c>
      <c r="C116" s="1" t="s">
        <v>0</v>
      </c>
    </row>
  </sheetData>
  <autoFilter ref="A2:C116">
    <sortState ref="A3:C116">
      <sortCondition ref="C2:C116"/>
    </sortState>
  </autoFilter>
  <mergeCells count="1">
    <mergeCell ref="A1:C1"/>
  </mergeCells>
  <phoneticPr fontId="1" type="noConversion"/>
  <printOptions horizontalCentered="1"/>
  <pageMargins left="0.74803149606299213" right="0.74803149606299213" top="0.27559055118110237" bottom="0.39370078740157483" header="0.15748031496062992" footer="0.15748031496062992"/>
  <pageSetup paperSize="9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2017年新野县公开招聘乡镇初中教师资格初审合格人员名单</vt:lpstr>
      <vt:lpstr>'2017年新野县公开招聘乡镇初中教师资格初审合格人员名单'!Print_Titles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2017-08-04T10:18:12Z</dcterms:created>
  <dcterms:modified xsi:type="dcterms:W3CDTF">2017-08-04T10:19:17Z</dcterms:modified>
</cp:coreProperties>
</file>