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984" activeTab="2"/>
  </bookViews>
  <sheets>
    <sheet name="初中数学（事业）" sheetId="14" r:id="rId1"/>
    <sheet name="初中社会（事业） " sheetId="15" r:id="rId2"/>
    <sheet name="学前教育（事业） " sheetId="16" r:id="rId3"/>
  </sheets>
  <definedNames>
    <definedName name="_xlnm._FilterDatabase" localSheetId="0" hidden="1">'初中数学（事业）'!$A$2:$XEK$2</definedName>
    <definedName name="_xlnm._FilterDatabase" localSheetId="1" hidden="1">'初中社会（事业） '!$A$2:$XEJ$2</definedName>
    <definedName name="_xlnm._FilterDatabase" localSheetId="2" hidden="1">'学前教育（事业） '!$A$2:$XET$12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<sst xmlns="http://schemas.openxmlformats.org/spreadsheetml/2006/main" count="210" uniqueCount="108">
  <si>
    <t>丽水市莲都区教育局2025年公开招聘事业编制教师总成绩及入围体检人员名单（事业）</t>
  </si>
  <si>
    <t>序号</t>
  </si>
  <si>
    <t>报考岗位</t>
  </si>
  <si>
    <t>姓名</t>
  </si>
  <si>
    <t>身份证号</t>
  </si>
  <si>
    <t>笔试成绩</t>
  </si>
  <si>
    <t>笔试成绩×40％</t>
  </si>
  <si>
    <t>面试成绩</t>
  </si>
  <si>
    <t>面试成绩×60％</t>
  </si>
  <si>
    <t>总成绩（笔试成绩×40％+面试成绩×60％）</t>
  </si>
  <si>
    <t>排名</t>
  </si>
  <si>
    <t>是否入围体检</t>
  </si>
  <si>
    <t>备注</t>
  </si>
  <si>
    <t>初中数学（事业）</t>
  </si>
  <si>
    <t>钟*</t>
  </si>
  <si>
    <t>332501********2614</t>
  </si>
  <si>
    <t>是</t>
  </si>
  <si>
    <t>兼报</t>
  </si>
  <si>
    <t>黄*</t>
  </si>
  <si>
    <t>332526********522X</t>
  </si>
  <si>
    <t>余*臻</t>
  </si>
  <si>
    <t>331002********1019</t>
  </si>
  <si>
    <t>鲁*凯</t>
  </si>
  <si>
    <t>330324********0897</t>
  </si>
  <si>
    <t>林*曦</t>
  </si>
  <si>
    <t>331004********1427</t>
  </si>
  <si>
    <t>王*蓉</t>
  </si>
  <si>
    <t>331002********0022</t>
  </si>
  <si>
    <t>饶*铭</t>
  </si>
  <si>
    <t>331125********2423</t>
  </si>
  <si>
    <t>王*逸</t>
  </si>
  <si>
    <t>330782********3050</t>
  </si>
  <si>
    <t>杨*佳</t>
  </si>
  <si>
    <t>330681********2361</t>
  </si>
  <si>
    <t>雷*晨</t>
  </si>
  <si>
    <t>332527********0421</t>
  </si>
  <si>
    <t>吴*鹏</t>
  </si>
  <si>
    <t>332522********4779</t>
  </si>
  <si>
    <t>项*健</t>
  </si>
  <si>
    <t>332526********3524</t>
  </si>
  <si>
    <t>兼报，弃权</t>
  </si>
  <si>
    <t>林*航</t>
  </si>
  <si>
    <t>330329********2835</t>
  </si>
  <si>
    <t>弃权</t>
  </si>
  <si>
    <t>范*</t>
  </si>
  <si>
    <t>330825********4514</t>
  </si>
  <si>
    <t>郑*</t>
  </si>
  <si>
    <t>330381********5017</t>
  </si>
  <si>
    <t>初中社会（事业）</t>
  </si>
  <si>
    <t>鲍*芳</t>
  </si>
  <si>
    <t>332528********0627</t>
  </si>
  <si>
    <t>占*宇</t>
  </si>
  <si>
    <t>330802********4035</t>
  </si>
  <si>
    <t>吴*泷</t>
  </si>
  <si>
    <t>332525********1554</t>
  </si>
  <si>
    <t>杨*</t>
  </si>
  <si>
    <t>360281********8029</t>
  </si>
  <si>
    <t>施*苧</t>
  </si>
  <si>
    <t>332526********4920</t>
  </si>
  <si>
    <t>叶*文</t>
  </si>
  <si>
    <t>332523********0422</t>
  </si>
  <si>
    <t>胡*锐</t>
  </si>
  <si>
    <t>332501********0012</t>
  </si>
  <si>
    <t>宣*扬</t>
  </si>
  <si>
    <t>331121********0318</t>
  </si>
  <si>
    <t>朱*晓</t>
  </si>
  <si>
    <t>331121********0024</t>
  </si>
  <si>
    <t>陈*茹</t>
  </si>
  <si>
    <t>332522********2424</t>
  </si>
  <si>
    <t>朱*萍</t>
  </si>
  <si>
    <t>360222********4724</t>
  </si>
  <si>
    <t>周*顺</t>
  </si>
  <si>
    <t>612323********8819</t>
  </si>
  <si>
    <t>叶*梅</t>
  </si>
  <si>
    <t>331121********5123</t>
  </si>
  <si>
    <t>虞*禧</t>
  </si>
  <si>
    <t>331122********7127</t>
  </si>
  <si>
    <t>夏*</t>
  </si>
  <si>
    <t>332522********8233</t>
  </si>
  <si>
    <t>舒*</t>
  </si>
  <si>
    <t>431224********3267</t>
  </si>
  <si>
    <t>身份证号码</t>
  </si>
  <si>
    <t>笔试成绩*30%</t>
  </si>
  <si>
    <t>素质测试成绩</t>
  </si>
  <si>
    <t>素质测试成绩*30%</t>
  </si>
  <si>
    <t>面试成绩*40%</t>
  </si>
  <si>
    <t>总成绩</t>
  </si>
  <si>
    <t>学前教育（事业）</t>
  </si>
  <si>
    <t>陈*巧</t>
  </si>
  <si>
    <t>332522********4409</t>
  </si>
  <si>
    <t>何*</t>
  </si>
  <si>
    <t>332529********0023</t>
  </si>
  <si>
    <t>翁*琦</t>
  </si>
  <si>
    <t>332528********0824</t>
  </si>
  <si>
    <t>李*琪</t>
  </si>
  <si>
    <t>332502********0028</t>
  </si>
  <si>
    <t>黄*笑</t>
  </si>
  <si>
    <t>332528********0425</t>
  </si>
  <si>
    <t>赵*文</t>
  </si>
  <si>
    <t>130322********0027</t>
  </si>
  <si>
    <t>郑*怡</t>
  </si>
  <si>
    <t>332527********2625</t>
  </si>
  <si>
    <t>杜*圆</t>
  </si>
  <si>
    <t>332522********532X</t>
  </si>
  <si>
    <t>金*珊</t>
  </si>
  <si>
    <t>331122********8920</t>
  </si>
  <si>
    <t>吴*羽</t>
  </si>
  <si>
    <t>332525********0064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</si>
</sst>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365"/>
  <sheetViews>
    <sheetView workbookViewId="0">
      <selection activeCell="E21" sqref="E21"/>
    </sheetView>
  </sheetViews>
  <sheetFormatPr defaultColWidth="9" defaultRowHeight="13.5"/>
  <cols>
    <col min="1" max="1" width="5.375" customWidth="1"/>
    <col min="2" max="2" width="17.5" style="4" customWidth="1"/>
    <col min="3" max="3" width="9.875" style="4" customWidth="1"/>
    <col min="4" max="4" width="20.125" style="4" customWidth="1"/>
    <col min="5" max="9" width="10.625" style="4" customWidth="1"/>
    <col min="10" max="10" width="8.875" style="4" customWidth="1"/>
    <col min="11" max="11" width="9.25" style="4" customWidth="1"/>
    <col min="12" max="12" width="10.625" style="4" customWidth="1"/>
    <col min="13" max="16365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1" customHeight="1" spans="1:12">
      <c r="A2" s="6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2" t="s">
        <v>7</v>
      </c>
      <c r="H2" s="24" t="s">
        <v>8</v>
      </c>
      <c r="I2" s="36" t="s">
        <v>9</v>
      </c>
      <c r="J2" s="22" t="s">
        <v>10</v>
      </c>
      <c r="K2" s="9" t="s">
        <v>11</v>
      </c>
      <c r="L2" s="23" t="s">
        <v>12</v>
      </c>
    </row>
    <row r="3" s="3" customFormat="1" ht="25" customHeight="1" spans="1:12">
      <c r="A3" s="11">
        <v>1</v>
      </c>
      <c r="B3" s="31" t="s">
        <v>13</v>
      </c>
      <c r="C3" s="32" t="s">
        <v>14</v>
      </c>
      <c r="D3" s="32" t="s">
        <v>15</v>
      </c>
      <c r="E3" s="33">
        <v>79</v>
      </c>
      <c r="F3" s="34">
        <f t="shared" ref="F3:F17" si="0">ROUND(E3*0.4,2)</f>
        <v>31.6</v>
      </c>
      <c r="G3" s="33">
        <v>86.6</v>
      </c>
      <c r="H3" s="34">
        <f t="shared" ref="H3:H17" si="1">ROUND(G3*0.6,2)</f>
        <v>51.96</v>
      </c>
      <c r="I3" s="35">
        <f t="shared" ref="I3:I17" si="2">F3+H3</f>
        <v>83.56</v>
      </c>
      <c r="J3" s="37">
        <v>1</v>
      </c>
      <c r="K3" s="33" t="s">
        <v>16</v>
      </c>
      <c r="L3" s="33" t="s">
        <v>17</v>
      </c>
    </row>
    <row r="4" s="3" customFormat="1" ht="25" customHeight="1" spans="1:12">
      <c r="A4" s="11">
        <v>2</v>
      </c>
      <c r="B4" s="31" t="s">
        <v>13</v>
      </c>
      <c r="C4" s="32" t="s">
        <v>18</v>
      </c>
      <c r="D4" s="32" t="s">
        <v>19</v>
      </c>
      <c r="E4" s="33">
        <v>84.75</v>
      </c>
      <c r="F4" s="34">
        <f t="shared" si="0"/>
        <v>33.9</v>
      </c>
      <c r="G4" s="35">
        <v>82.4</v>
      </c>
      <c r="H4" s="34">
        <f t="shared" si="1"/>
        <v>49.44</v>
      </c>
      <c r="I4" s="35">
        <f t="shared" si="2"/>
        <v>83.34</v>
      </c>
      <c r="J4" s="37">
        <v>2</v>
      </c>
      <c r="K4" s="33" t="s">
        <v>16</v>
      </c>
      <c r="L4" s="33" t="s">
        <v>17</v>
      </c>
    </row>
    <row r="5" s="3" customFormat="1" ht="25" customHeight="1" spans="1:12">
      <c r="A5" s="11">
        <v>3</v>
      </c>
      <c r="B5" s="31" t="s">
        <v>13</v>
      </c>
      <c r="C5" s="32" t="s">
        <v>20</v>
      </c>
      <c r="D5" s="32" t="s">
        <v>21</v>
      </c>
      <c r="E5" s="33">
        <v>81.5</v>
      </c>
      <c r="F5" s="34">
        <f t="shared" si="0"/>
        <v>32.6</v>
      </c>
      <c r="G5" s="33">
        <v>83.6</v>
      </c>
      <c r="H5" s="34">
        <f t="shared" si="1"/>
        <v>50.16</v>
      </c>
      <c r="I5" s="35">
        <f t="shared" si="2"/>
        <v>82.76</v>
      </c>
      <c r="J5" s="37">
        <v>3</v>
      </c>
      <c r="K5" s="33" t="s">
        <v>16</v>
      </c>
      <c r="L5" s="33" t="s">
        <v>17</v>
      </c>
    </row>
    <row r="6" s="3" customFormat="1" ht="25" customHeight="1" spans="1:12">
      <c r="A6" s="11">
        <v>4</v>
      </c>
      <c r="B6" s="31" t="s">
        <v>13</v>
      </c>
      <c r="C6" s="32" t="s">
        <v>22</v>
      </c>
      <c r="D6" s="32" t="s">
        <v>23</v>
      </c>
      <c r="E6" s="33">
        <v>83.7</v>
      </c>
      <c r="F6" s="34">
        <f t="shared" si="0"/>
        <v>33.48</v>
      </c>
      <c r="G6" s="33">
        <v>79.2</v>
      </c>
      <c r="H6" s="34">
        <f t="shared" si="1"/>
        <v>47.52</v>
      </c>
      <c r="I6" s="35">
        <f t="shared" si="2"/>
        <v>81</v>
      </c>
      <c r="J6" s="37">
        <v>4</v>
      </c>
      <c r="K6" s="33" t="s">
        <v>16</v>
      </c>
      <c r="L6" s="33" t="s">
        <v>17</v>
      </c>
    </row>
    <row r="7" s="3" customFormat="1" ht="25" customHeight="1" spans="1:12">
      <c r="A7" s="11">
        <v>5</v>
      </c>
      <c r="B7" s="31" t="s">
        <v>13</v>
      </c>
      <c r="C7" s="32" t="s">
        <v>24</v>
      </c>
      <c r="D7" s="32" t="s">
        <v>25</v>
      </c>
      <c r="E7" s="33">
        <v>78.2</v>
      </c>
      <c r="F7" s="34">
        <f t="shared" si="0"/>
        <v>31.28</v>
      </c>
      <c r="G7" s="33">
        <v>82.2</v>
      </c>
      <c r="H7" s="34">
        <f t="shared" si="1"/>
        <v>49.32</v>
      </c>
      <c r="I7" s="35">
        <f t="shared" si="2"/>
        <v>80.6</v>
      </c>
      <c r="J7" s="37">
        <v>5</v>
      </c>
      <c r="K7" s="33" t="s">
        <v>16</v>
      </c>
      <c r="L7" s="33" t="s">
        <v>17</v>
      </c>
    </row>
    <row r="8" s="3" customFormat="1" ht="25" customHeight="1" spans="1:12">
      <c r="A8" s="11">
        <v>6</v>
      </c>
      <c r="B8" s="31" t="s">
        <v>13</v>
      </c>
      <c r="C8" s="32" t="s">
        <v>26</v>
      </c>
      <c r="D8" s="32" t="s">
        <v>27</v>
      </c>
      <c r="E8" s="33">
        <v>79.4</v>
      </c>
      <c r="F8" s="34">
        <f t="shared" si="0"/>
        <v>31.76</v>
      </c>
      <c r="G8" s="33">
        <v>81</v>
      </c>
      <c r="H8" s="34">
        <f t="shared" si="1"/>
        <v>48.6</v>
      </c>
      <c r="I8" s="35">
        <f t="shared" si="2"/>
        <v>80.36</v>
      </c>
      <c r="J8" s="37">
        <v>6</v>
      </c>
      <c r="K8" s="33"/>
      <c r="L8" s="33"/>
    </row>
    <row r="9" s="3" customFormat="1" ht="25" customHeight="1" spans="1:12">
      <c r="A9" s="11">
        <v>7</v>
      </c>
      <c r="B9" s="31" t="s">
        <v>13</v>
      </c>
      <c r="C9" s="32" t="s">
        <v>28</v>
      </c>
      <c r="D9" s="32" t="s">
        <v>29</v>
      </c>
      <c r="E9" s="33">
        <v>83.25</v>
      </c>
      <c r="F9" s="34">
        <f t="shared" si="0"/>
        <v>33.3</v>
      </c>
      <c r="G9" s="33">
        <v>78</v>
      </c>
      <c r="H9" s="34">
        <f t="shared" si="1"/>
        <v>46.8</v>
      </c>
      <c r="I9" s="35">
        <f t="shared" si="2"/>
        <v>80.1</v>
      </c>
      <c r="J9" s="37">
        <v>7</v>
      </c>
      <c r="K9" s="33"/>
      <c r="L9" s="33" t="s">
        <v>17</v>
      </c>
    </row>
    <row r="10" s="3" customFormat="1" ht="25" customHeight="1" spans="1:12">
      <c r="A10" s="11">
        <v>8</v>
      </c>
      <c r="B10" s="31" t="s">
        <v>13</v>
      </c>
      <c r="C10" s="32" t="s">
        <v>30</v>
      </c>
      <c r="D10" s="32" t="s">
        <v>31</v>
      </c>
      <c r="E10" s="33">
        <v>80</v>
      </c>
      <c r="F10" s="34">
        <f t="shared" si="0"/>
        <v>32</v>
      </c>
      <c r="G10" s="33">
        <v>76.6</v>
      </c>
      <c r="H10" s="34">
        <f t="shared" si="1"/>
        <v>45.96</v>
      </c>
      <c r="I10" s="35">
        <f t="shared" si="2"/>
        <v>77.96</v>
      </c>
      <c r="J10" s="37">
        <v>8</v>
      </c>
      <c r="K10" s="33"/>
      <c r="L10" s="33" t="s">
        <v>17</v>
      </c>
    </row>
    <row r="11" s="3" customFormat="1" ht="25" customHeight="1" spans="1:12">
      <c r="A11" s="11">
        <v>9</v>
      </c>
      <c r="B11" s="31" t="s">
        <v>13</v>
      </c>
      <c r="C11" s="32" t="s">
        <v>32</v>
      </c>
      <c r="D11" s="32" t="s">
        <v>33</v>
      </c>
      <c r="E11" s="33">
        <v>79.3</v>
      </c>
      <c r="F11" s="34">
        <f t="shared" si="0"/>
        <v>31.72</v>
      </c>
      <c r="G11" s="33">
        <v>75.6</v>
      </c>
      <c r="H11" s="34">
        <f t="shared" si="1"/>
        <v>45.36</v>
      </c>
      <c r="I11" s="35">
        <f t="shared" si="2"/>
        <v>77.08</v>
      </c>
      <c r="J11" s="37">
        <v>9</v>
      </c>
      <c r="K11" s="33"/>
      <c r="L11" s="33" t="s">
        <v>17</v>
      </c>
    </row>
    <row r="12" s="3" customFormat="1" ht="25" customHeight="1" spans="1:12">
      <c r="A12" s="11">
        <v>10</v>
      </c>
      <c r="B12" s="31" t="s">
        <v>13</v>
      </c>
      <c r="C12" s="32" t="s">
        <v>34</v>
      </c>
      <c r="D12" s="32" t="s">
        <v>35</v>
      </c>
      <c r="E12" s="33">
        <v>78.85</v>
      </c>
      <c r="F12" s="34">
        <f t="shared" si="0"/>
        <v>31.54</v>
      </c>
      <c r="G12" s="33">
        <v>74.6</v>
      </c>
      <c r="H12" s="34">
        <f t="shared" si="1"/>
        <v>44.76</v>
      </c>
      <c r="I12" s="35">
        <f t="shared" si="2"/>
        <v>76.3</v>
      </c>
      <c r="J12" s="37">
        <v>10</v>
      </c>
      <c r="K12" s="33"/>
      <c r="L12" s="33"/>
    </row>
    <row r="13" s="3" customFormat="1" ht="25" customHeight="1" spans="1:12">
      <c r="A13" s="11">
        <v>11</v>
      </c>
      <c r="B13" s="31" t="s">
        <v>13</v>
      </c>
      <c r="C13" s="32" t="s">
        <v>36</v>
      </c>
      <c r="D13" s="32" t="s">
        <v>37</v>
      </c>
      <c r="E13" s="33">
        <v>80.35</v>
      </c>
      <c r="F13" s="34">
        <f t="shared" si="0"/>
        <v>32.14</v>
      </c>
      <c r="G13" s="33">
        <v>71.6</v>
      </c>
      <c r="H13" s="34">
        <f t="shared" si="1"/>
        <v>42.96</v>
      </c>
      <c r="I13" s="35">
        <f t="shared" si="2"/>
        <v>75.1</v>
      </c>
      <c r="J13" s="37">
        <v>11</v>
      </c>
      <c r="K13" s="33"/>
      <c r="L13" s="33" t="s">
        <v>17</v>
      </c>
    </row>
    <row r="14" s="3" customFormat="1" ht="25" customHeight="1" spans="1:12">
      <c r="A14" s="11">
        <v>12</v>
      </c>
      <c r="B14" s="31" t="s">
        <v>13</v>
      </c>
      <c r="C14" s="32" t="s">
        <v>38</v>
      </c>
      <c r="D14" s="32" t="s">
        <v>39</v>
      </c>
      <c r="E14" s="33">
        <v>79.95</v>
      </c>
      <c r="F14" s="34">
        <f t="shared" si="0"/>
        <v>31.98</v>
      </c>
      <c r="G14" s="33"/>
      <c r="H14" s="34">
        <f t="shared" si="1"/>
        <v>0</v>
      </c>
      <c r="I14" s="35">
        <f t="shared" si="2"/>
        <v>31.98</v>
      </c>
      <c r="J14" s="37">
        <v>12</v>
      </c>
      <c r="K14" s="33"/>
      <c r="L14" s="33" t="s">
        <v>40</v>
      </c>
    </row>
    <row r="15" s="3" customFormat="1" ht="25" customHeight="1" spans="1:12">
      <c r="A15" s="11">
        <v>13</v>
      </c>
      <c r="B15" s="31" t="s">
        <v>13</v>
      </c>
      <c r="C15" s="32" t="s">
        <v>41</v>
      </c>
      <c r="D15" s="32" t="s">
        <v>42</v>
      </c>
      <c r="E15" s="33">
        <v>79.7</v>
      </c>
      <c r="F15" s="34">
        <f t="shared" si="0"/>
        <v>31.88</v>
      </c>
      <c r="G15" s="33"/>
      <c r="H15" s="34">
        <f t="shared" si="1"/>
        <v>0</v>
      </c>
      <c r="I15" s="35">
        <f t="shared" si="2"/>
        <v>31.88</v>
      </c>
      <c r="J15" s="37">
        <v>13</v>
      </c>
      <c r="K15" s="33"/>
      <c r="L15" s="33" t="s">
        <v>43</v>
      </c>
    </row>
    <row r="16" s="3" customFormat="1" ht="25" customHeight="1" spans="1:12">
      <c r="A16" s="11">
        <v>14</v>
      </c>
      <c r="B16" s="31" t="s">
        <v>13</v>
      </c>
      <c r="C16" s="32" t="s">
        <v>44</v>
      </c>
      <c r="D16" s="32" t="s">
        <v>45</v>
      </c>
      <c r="E16" s="33">
        <v>79.7</v>
      </c>
      <c r="F16" s="34">
        <f t="shared" si="0"/>
        <v>31.88</v>
      </c>
      <c r="G16" s="33"/>
      <c r="H16" s="34">
        <f t="shared" si="1"/>
        <v>0</v>
      </c>
      <c r="I16" s="35">
        <f t="shared" si="2"/>
        <v>31.88</v>
      </c>
      <c r="J16" s="37">
        <v>13</v>
      </c>
      <c r="K16" s="33"/>
      <c r="L16" s="33" t="s">
        <v>40</v>
      </c>
    </row>
    <row r="17" s="3" customFormat="1" ht="25" customHeight="1" spans="1:12">
      <c r="A17" s="11">
        <v>15</v>
      </c>
      <c r="B17" s="31" t="s">
        <v>13</v>
      </c>
      <c r="C17" s="32" t="s">
        <v>46</v>
      </c>
      <c r="D17" s="32" t="s">
        <v>47</v>
      </c>
      <c r="E17" s="33">
        <v>78.75</v>
      </c>
      <c r="F17" s="34">
        <f t="shared" si="0"/>
        <v>31.5</v>
      </c>
      <c r="G17" s="33"/>
      <c r="H17" s="34">
        <f t="shared" si="1"/>
        <v>0</v>
      </c>
      <c r="I17" s="35">
        <f t="shared" si="2"/>
        <v>31.5</v>
      </c>
      <c r="J17" s="37">
        <v>15</v>
      </c>
      <c r="K17" s="33"/>
      <c r="L17" s="33" t="s">
        <v>40</v>
      </c>
    </row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</sheetData>
  <sortState ref="A3:XEN17">
    <sortCondition ref="J3:J17"/>
  </sortState>
  <mergeCells count="1">
    <mergeCell ref="A1:L1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367"/>
  <sheetViews>
    <sheetView workbookViewId="0">
      <selection activeCell="N3" sqref="N3"/>
    </sheetView>
  </sheetViews>
  <sheetFormatPr defaultColWidth="9" defaultRowHeight="13.5"/>
  <cols>
    <col min="1" max="1" width="5.375" customWidth="1"/>
    <col min="2" max="2" width="17.5" style="4" customWidth="1"/>
    <col min="3" max="3" width="12.875" style="4" customWidth="1"/>
    <col min="4" max="4" width="23.125" style="4" customWidth="1"/>
    <col min="5" max="8" width="10.625" style="4" customWidth="1"/>
    <col min="9" max="9" width="15.375" style="4" customWidth="1"/>
    <col min="10" max="10" width="8.625" style="4" customWidth="1"/>
    <col min="11" max="11" width="9.875" style="4" customWidth="1"/>
    <col min="12" max="12" width="10.625" style="4" customWidth="1"/>
    <col min="13" max="1636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69" customHeight="1" spans="1:12">
      <c r="A2" s="6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2" t="s">
        <v>7</v>
      </c>
      <c r="H2" s="24" t="s">
        <v>8</v>
      </c>
      <c r="I2" s="24" t="s">
        <v>9</v>
      </c>
      <c r="J2" s="22" t="s">
        <v>10</v>
      </c>
      <c r="K2" s="9" t="s">
        <v>11</v>
      </c>
      <c r="L2" s="23" t="s">
        <v>12</v>
      </c>
    </row>
    <row r="3" s="4" customFormat="1" ht="25" customHeight="1" spans="1:12">
      <c r="A3" s="25">
        <v>1</v>
      </c>
      <c r="B3" s="26" t="s">
        <v>48</v>
      </c>
      <c r="C3" s="13" t="s">
        <v>49</v>
      </c>
      <c r="D3" s="13" t="s">
        <v>50</v>
      </c>
      <c r="E3" s="14">
        <v>79.95</v>
      </c>
      <c r="F3" s="27">
        <f t="shared" ref="F3:F18" si="0">ROUND(E3*0.4,2)</f>
        <v>31.98</v>
      </c>
      <c r="G3" s="14">
        <v>88.8</v>
      </c>
      <c r="H3" s="27">
        <f t="shared" ref="H3:H18" si="1">ROUND(G3*0.6,2)</f>
        <v>53.28</v>
      </c>
      <c r="I3" s="28">
        <f t="shared" ref="I3:I18" si="2">F3+H3</f>
        <v>85.26</v>
      </c>
      <c r="J3" s="29">
        <v>1</v>
      </c>
      <c r="K3" s="15" t="s">
        <v>16</v>
      </c>
      <c r="L3" s="15"/>
    </row>
    <row r="4" s="4" customFormat="1" ht="25" customHeight="1" spans="1:12">
      <c r="A4" s="25">
        <v>2</v>
      </c>
      <c r="B4" s="26" t="s">
        <v>48</v>
      </c>
      <c r="C4" s="13" t="s">
        <v>51</v>
      </c>
      <c r="D4" s="13" t="s">
        <v>52</v>
      </c>
      <c r="E4" s="14">
        <v>85.3</v>
      </c>
      <c r="F4" s="27">
        <f t="shared" si="0"/>
        <v>34.12</v>
      </c>
      <c r="G4" s="28">
        <v>85.2</v>
      </c>
      <c r="H4" s="27">
        <f t="shared" si="1"/>
        <v>51.12</v>
      </c>
      <c r="I4" s="28">
        <f t="shared" si="2"/>
        <v>85.24</v>
      </c>
      <c r="J4" s="30">
        <v>2</v>
      </c>
      <c r="K4" s="15" t="s">
        <v>16</v>
      </c>
      <c r="L4" s="15"/>
    </row>
    <row r="5" s="4" customFormat="1" ht="25" customHeight="1" spans="1:12">
      <c r="A5" s="25">
        <v>3</v>
      </c>
      <c r="B5" s="26" t="s">
        <v>48</v>
      </c>
      <c r="C5" s="13" t="s">
        <v>53</v>
      </c>
      <c r="D5" s="13" t="s">
        <v>54</v>
      </c>
      <c r="E5" s="14">
        <v>80.2</v>
      </c>
      <c r="F5" s="27">
        <f t="shared" si="0"/>
        <v>32.08</v>
      </c>
      <c r="G5" s="14">
        <v>86</v>
      </c>
      <c r="H5" s="27">
        <f t="shared" si="1"/>
        <v>51.6</v>
      </c>
      <c r="I5" s="28">
        <f t="shared" si="2"/>
        <v>83.68</v>
      </c>
      <c r="J5" s="29">
        <v>3</v>
      </c>
      <c r="K5" s="15" t="s">
        <v>16</v>
      </c>
      <c r="L5" s="15"/>
    </row>
    <row r="6" s="4" customFormat="1" ht="25" customHeight="1" spans="1:12">
      <c r="A6" s="25">
        <v>4</v>
      </c>
      <c r="B6" s="26" t="s">
        <v>48</v>
      </c>
      <c r="C6" s="13" t="s">
        <v>55</v>
      </c>
      <c r="D6" s="13" t="s">
        <v>56</v>
      </c>
      <c r="E6" s="14">
        <v>81.4</v>
      </c>
      <c r="F6" s="27">
        <f t="shared" si="0"/>
        <v>32.56</v>
      </c>
      <c r="G6" s="14">
        <v>82.8</v>
      </c>
      <c r="H6" s="27">
        <f t="shared" si="1"/>
        <v>49.68</v>
      </c>
      <c r="I6" s="28">
        <f t="shared" si="2"/>
        <v>82.24</v>
      </c>
      <c r="J6" s="30">
        <v>4</v>
      </c>
      <c r="K6" s="15" t="s">
        <v>16</v>
      </c>
      <c r="L6" s="15" t="s">
        <v>17</v>
      </c>
    </row>
    <row r="7" s="4" customFormat="1" ht="25" customHeight="1" spans="1:12">
      <c r="A7" s="25">
        <v>5</v>
      </c>
      <c r="B7" s="26" t="s">
        <v>48</v>
      </c>
      <c r="C7" s="13" t="s">
        <v>57</v>
      </c>
      <c r="D7" s="13" t="s">
        <v>58</v>
      </c>
      <c r="E7" s="14">
        <v>75.55</v>
      </c>
      <c r="F7" s="27">
        <f t="shared" si="0"/>
        <v>30.22</v>
      </c>
      <c r="G7" s="14">
        <v>84.4</v>
      </c>
      <c r="H7" s="27">
        <f t="shared" si="1"/>
        <v>50.64</v>
      </c>
      <c r="I7" s="28">
        <f t="shared" si="2"/>
        <v>80.86</v>
      </c>
      <c r="J7" s="29">
        <v>5</v>
      </c>
      <c r="K7" s="15" t="s">
        <v>16</v>
      </c>
      <c r="L7" s="15" t="s">
        <v>17</v>
      </c>
    </row>
    <row r="8" s="4" customFormat="1" ht="25" customHeight="1" spans="1:12">
      <c r="A8" s="25">
        <v>6</v>
      </c>
      <c r="B8" s="26" t="s">
        <v>48</v>
      </c>
      <c r="C8" s="13" t="s">
        <v>59</v>
      </c>
      <c r="D8" s="13" t="s">
        <v>60</v>
      </c>
      <c r="E8" s="14">
        <v>79.25</v>
      </c>
      <c r="F8" s="27">
        <f t="shared" si="0"/>
        <v>31.7</v>
      </c>
      <c r="G8" s="14">
        <v>80.6</v>
      </c>
      <c r="H8" s="27">
        <f t="shared" si="1"/>
        <v>48.36</v>
      </c>
      <c r="I8" s="28">
        <f t="shared" si="2"/>
        <v>80.06</v>
      </c>
      <c r="J8" s="30">
        <v>6</v>
      </c>
      <c r="K8" s="15"/>
      <c r="L8" s="15" t="s">
        <v>17</v>
      </c>
    </row>
    <row r="9" ht="25" customHeight="1" spans="1:12">
      <c r="A9" s="25">
        <v>7</v>
      </c>
      <c r="B9" s="26" t="s">
        <v>48</v>
      </c>
      <c r="C9" s="13" t="s">
        <v>61</v>
      </c>
      <c r="D9" s="13" t="s">
        <v>62</v>
      </c>
      <c r="E9" s="14">
        <v>81.85</v>
      </c>
      <c r="F9" s="27">
        <f t="shared" si="0"/>
        <v>32.74</v>
      </c>
      <c r="G9" s="14">
        <v>78.8</v>
      </c>
      <c r="H9" s="27">
        <f t="shared" si="1"/>
        <v>47.28</v>
      </c>
      <c r="I9" s="28">
        <f t="shared" si="2"/>
        <v>80.02</v>
      </c>
      <c r="J9" s="29">
        <v>7</v>
      </c>
      <c r="K9" s="15"/>
      <c r="L9" s="15" t="s">
        <v>17</v>
      </c>
    </row>
    <row r="10" ht="25" customHeight="1" spans="1:12">
      <c r="A10" s="25">
        <v>8</v>
      </c>
      <c r="B10" s="26" t="s">
        <v>48</v>
      </c>
      <c r="C10" s="13" t="s">
        <v>63</v>
      </c>
      <c r="D10" s="13" t="s">
        <v>64</v>
      </c>
      <c r="E10" s="14">
        <v>81.75</v>
      </c>
      <c r="F10" s="27">
        <f t="shared" si="0"/>
        <v>32.7</v>
      </c>
      <c r="G10" s="14">
        <v>78.8</v>
      </c>
      <c r="H10" s="27">
        <f t="shared" si="1"/>
        <v>47.28</v>
      </c>
      <c r="I10" s="28">
        <f t="shared" si="2"/>
        <v>79.98</v>
      </c>
      <c r="J10" s="30">
        <v>8</v>
      </c>
      <c r="K10" s="15"/>
      <c r="L10" s="15" t="s">
        <v>17</v>
      </c>
    </row>
    <row r="11" ht="25" customHeight="1" spans="1:12">
      <c r="A11" s="25">
        <v>9</v>
      </c>
      <c r="B11" s="26" t="s">
        <v>48</v>
      </c>
      <c r="C11" s="13" t="s">
        <v>65</v>
      </c>
      <c r="D11" s="13" t="s">
        <v>66</v>
      </c>
      <c r="E11" s="14">
        <v>81.6</v>
      </c>
      <c r="F11" s="27">
        <f t="shared" si="0"/>
        <v>32.64</v>
      </c>
      <c r="G11" s="14">
        <v>78.8</v>
      </c>
      <c r="H11" s="27">
        <f t="shared" si="1"/>
        <v>47.28</v>
      </c>
      <c r="I11" s="28">
        <f t="shared" si="2"/>
        <v>79.92</v>
      </c>
      <c r="J11" s="29">
        <v>9</v>
      </c>
      <c r="K11" s="15"/>
      <c r="L11" s="15"/>
    </row>
    <row r="12" ht="25" customHeight="1" spans="1:12">
      <c r="A12" s="25">
        <v>10</v>
      </c>
      <c r="B12" s="26" t="s">
        <v>48</v>
      </c>
      <c r="C12" s="13" t="s">
        <v>67</v>
      </c>
      <c r="D12" s="13" t="s">
        <v>68</v>
      </c>
      <c r="E12" s="14">
        <v>79.9</v>
      </c>
      <c r="F12" s="27">
        <f t="shared" si="0"/>
        <v>31.96</v>
      </c>
      <c r="G12" s="14">
        <v>79.6</v>
      </c>
      <c r="H12" s="27">
        <f t="shared" si="1"/>
        <v>47.76</v>
      </c>
      <c r="I12" s="28">
        <f t="shared" si="2"/>
        <v>79.72</v>
      </c>
      <c r="J12" s="30">
        <v>10</v>
      </c>
      <c r="K12" s="15"/>
      <c r="L12" s="15" t="s">
        <v>17</v>
      </c>
    </row>
    <row r="13" ht="25" customHeight="1" spans="1:12">
      <c r="A13" s="25">
        <v>11</v>
      </c>
      <c r="B13" s="26" t="s">
        <v>48</v>
      </c>
      <c r="C13" s="13" t="s">
        <v>69</v>
      </c>
      <c r="D13" s="13" t="s">
        <v>70</v>
      </c>
      <c r="E13" s="14">
        <v>81.4</v>
      </c>
      <c r="F13" s="27">
        <f t="shared" si="0"/>
        <v>32.56</v>
      </c>
      <c r="G13" s="14">
        <v>77.8</v>
      </c>
      <c r="H13" s="27">
        <f t="shared" si="1"/>
        <v>46.68</v>
      </c>
      <c r="I13" s="28">
        <f t="shared" si="2"/>
        <v>79.24</v>
      </c>
      <c r="J13" s="29">
        <v>11</v>
      </c>
      <c r="K13" s="15"/>
      <c r="L13" s="15" t="s">
        <v>17</v>
      </c>
    </row>
    <row r="14" ht="25" customHeight="1" spans="1:12">
      <c r="A14" s="25">
        <v>12</v>
      </c>
      <c r="B14" s="26" t="s">
        <v>48</v>
      </c>
      <c r="C14" s="13" t="s">
        <v>71</v>
      </c>
      <c r="D14" s="13" t="s">
        <v>72</v>
      </c>
      <c r="E14" s="14">
        <v>78.1</v>
      </c>
      <c r="F14" s="27">
        <f t="shared" si="0"/>
        <v>31.24</v>
      </c>
      <c r="G14" s="14">
        <v>79.6</v>
      </c>
      <c r="H14" s="27">
        <f t="shared" si="1"/>
        <v>47.76</v>
      </c>
      <c r="I14" s="28">
        <f t="shared" si="2"/>
        <v>79</v>
      </c>
      <c r="J14" s="30">
        <v>12</v>
      </c>
      <c r="K14" s="15"/>
      <c r="L14" s="15" t="s">
        <v>17</v>
      </c>
    </row>
    <row r="15" ht="25" customHeight="1" spans="1:12">
      <c r="A15" s="25">
        <v>13</v>
      </c>
      <c r="B15" s="26" t="s">
        <v>48</v>
      </c>
      <c r="C15" s="13" t="s">
        <v>73</v>
      </c>
      <c r="D15" s="13" t="s">
        <v>74</v>
      </c>
      <c r="E15" s="14">
        <v>84.65</v>
      </c>
      <c r="F15" s="27">
        <f t="shared" si="0"/>
        <v>33.86</v>
      </c>
      <c r="G15" s="14">
        <v>74</v>
      </c>
      <c r="H15" s="27">
        <f t="shared" si="1"/>
        <v>44.4</v>
      </c>
      <c r="I15" s="28">
        <f t="shared" si="2"/>
        <v>78.26</v>
      </c>
      <c r="J15" s="29">
        <v>13</v>
      </c>
      <c r="K15" s="15"/>
      <c r="L15" s="15" t="s">
        <v>17</v>
      </c>
    </row>
    <row r="16" ht="25" customHeight="1" spans="1:12">
      <c r="A16" s="25">
        <v>14</v>
      </c>
      <c r="B16" s="26" t="s">
        <v>48</v>
      </c>
      <c r="C16" s="13" t="s">
        <v>75</v>
      </c>
      <c r="D16" s="13" t="s">
        <v>76</v>
      </c>
      <c r="E16" s="14">
        <v>82.3</v>
      </c>
      <c r="F16" s="27">
        <f t="shared" si="0"/>
        <v>32.92</v>
      </c>
      <c r="G16" s="14">
        <v>74.8</v>
      </c>
      <c r="H16" s="27">
        <f t="shared" si="1"/>
        <v>44.88</v>
      </c>
      <c r="I16" s="28">
        <f t="shared" si="2"/>
        <v>77.8</v>
      </c>
      <c r="J16" s="30">
        <v>14</v>
      </c>
      <c r="K16" s="15"/>
      <c r="L16" s="15" t="s">
        <v>17</v>
      </c>
    </row>
    <row r="17" ht="25" customHeight="1" spans="1:12">
      <c r="A17" s="25">
        <v>15</v>
      </c>
      <c r="B17" s="26" t="s">
        <v>48</v>
      </c>
      <c r="C17" s="13" t="s">
        <v>77</v>
      </c>
      <c r="D17" s="13" t="s">
        <v>78</v>
      </c>
      <c r="E17" s="14">
        <v>75.55</v>
      </c>
      <c r="F17" s="27">
        <f t="shared" si="0"/>
        <v>30.22</v>
      </c>
      <c r="G17" s="14">
        <v>74.8</v>
      </c>
      <c r="H17" s="27">
        <f t="shared" si="1"/>
        <v>44.88</v>
      </c>
      <c r="I17" s="28">
        <f t="shared" si="2"/>
        <v>75.1</v>
      </c>
      <c r="J17" s="29">
        <v>15</v>
      </c>
      <c r="K17" s="15"/>
      <c r="L17" s="15" t="s">
        <v>17</v>
      </c>
    </row>
    <row r="18" ht="25" customHeight="1" spans="1:12">
      <c r="A18" s="25">
        <v>16</v>
      </c>
      <c r="B18" s="26" t="s">
        <v>48</v>
      </c>
      <c r="C18" s="13" t="s">
        <v>79</v>
      </c>
      <c r="D18" s="13" t="s">
        <v>80</v>
      </c>
      <c r="E18" s="14">
        <v>81.45</v>
      </c>
      <c r="F18" s="27">
        <f t="shared" si="0"/>
        <v>32.58</v>
      </c>
      <c r="G18" s="14"/>
      <c r="H18" s="27">
        <f t="shared" si="1"/>
        <v>0</v>
      </c>
      <c r="I18" s="28">
        <f t="shared" si="2"/>
        <v>32.58</v>
      </c>
      <c r="J18" s="30">
        <v>16</v>
      </c>
      <c r="K18" s="15"/>
      <c r="L18" s="15" t="s">
        <v>17</v>
      </c>
    </row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</sheetData>
  <sortState ref="A3:XEM18">
    <sortCondition ref="I3:I18" descending="1"/>
  </sortState>
  <mergeCells count="1">
    <mergeCell ref="A1:L1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48360"/>
  <sheetViews>
    <sheetView tabSelected="1" topLeftCell="A2" workbookViewId="0">
      <selection activeCell="F18" sqref="F18"/>
    </sheetView>
  </sheetViews>
  <sheetFormatPr defaultColWidth="9" defaultRowHeight="13.5"/>
  <cols>
    <col min="1" max="1" width="5.375" customWidth="1"/>
    <col min="2" max="2" width="15.5" style="4" customWidth="1"/>
    <col min="3" max="3" width="12.875" style="4" customWidth="1"/>
    <col min="4" max="4" width="21.375" style="4" customWidth="1"/>
    <col min="5" max="5" width="8.625" style="4" customWidth="1"/>
    <col min="6" max="7" width="10.625" style="4" customWidth="1"/>
    <col min="8" max="8" width="8.875" style="4" customWidth="1"/>
    <col min="9" max="9" width="10.625" style="4" customWidth="1"/>
    <col min="10" max="10" width="8.5" style="4" customWidth="1"/>
    <col min="11" max="12" width="10.625" style="4" customWidth="1"/>
    <col min="13" max="13" width="9" style="4"/>
    <col min="14" max="14" width="7.25" style="4" customWidth="1"/>
    <col min="15" max="16358" width="9" style="4"/>
  </cols>
  <sheetData>
    <row r="1" s="1" customFormat="1" ht="30" customHeight="1" spans="1:1638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XEU1" s="20"/>
      <c r="XEV1" s="20"/>
      <c r="XEW1" s="20"/>
      <c r="XEX1" s="20"/>
      <c r="XEY1" s="20"/>
      <c r="XEZ1" s="20"/>
      <c r="XFA1" s="20"/>
    </row>
    <row r="2" s="2" customFormat="1" ht="63" customHeight="1" spans="1:14">
      <c r="A2" s="6" t="s">
        <v>1</v>
      </c>
      <c r="B2" s="7" t="s">
        <v>2</v>
      </c>
      <c r="C2" s="7" t="s">
        <v>3</v>
      </c>
      <c r="D2" s="7" t="s">
        <v>81</v>
      </c>
      <c r="E2" s="8" t="s">
        <v>5</v>
      </c>
      <c r="F2" s="9" t="s">
        <v>82</v>
      </c>
      <c r="G2" s="10" t="s">
        <v>83</v>
      </c>
      <c r="H2" s="10" t="s">
        <v>84</v>
      </c>
      <c r="I2" s="17" t="s">
        <v>7</v>
      </c>
      <c r="J2" s="17" t="s">
        <v>85</v>
      </c>
      <c r="K2" s="17" t="s">
        <v>86</v>
      </c>
      <c r="L2" s="7" t="s">
        <v>10</v>
      </c>
      <c r="M2" s="18" t="s">
        <v>11</v>
      </c>
      <c r="N2" s="9" t="s">
        <v>12</v>
      </c>
    </row>
    <row r="3" s="3" customFormat="1" ht="34" customHeight="1" spans="1:14">
      <c r="A3" s="11">
        <v>1</v>
      </c>
      <c r="B3" s="12" t="s">
        <v>87</v>
      </c>
      <c r="C3" s="13" t="s">
        <v>88</v>
      </c>
      <c r="D3" s="13" t="s">
        <v>89</v>
      </c>
      <c r="E3" s="14">
        <v>86.5</v>
      </c>
      <c r="F3" s="15">
        <f t="shared" ref="F3:F12" si="0">ROUND(E3*0.3,2)</f>
        <v>25.95</v>
      </c>
      <c r="G3" s="16">
        <v>82.64</v>
      </c>
      <c r="H3" s="15">
        <f t="shared" ref="H3:H12" si="1">ROUND(G3*0.3,2)</f>
        <v>24.79</v>
      </c>
      <c r="I3" s="16">
        <v>84.04</v>
      </c>
      <c r="J3" s="15">
        <f t="shared" ref="J3:J12" si="2">ROUND(I3*0.4,2)</f>
        <v>33.62</v>
      </c>
      <c r="K3" s="15">
        <f t="shared" ref="K3:K12" si="3">F3+H3+J3</f>
        <v>84.36</v>
      </c>
      <c r="L3" s="19">
        <v>1</v>
      </c>
      <c r="M3" s="15" t="s">
        <v>16</v>
      </c>
      <c r="N3" s="14" t="s">
        <v>17</v>
      </c>
    </row>
    <row r="4" s="3" customFormat="1" ht="34" customHeight="1" spans="1:14">
      <c r="A4" s="11">
        <v>2</v>
      </c>
      <c r="B4" s="12" t="s">
        <v>87</v>
      </c>
      <c r="C4" s="13" t="s">
        <v>90</v>
      </c>
      <c r="D4" s="13" t="s">
        <v>91</v>
      </c>
      <c r="E4" s="14">
        <v>84.9</v>
      </c>
      <c r="F4" s="15">
        <f t="shared" si="0"/>
        <v>25.47</v>
      </c>
      <c r="G4" s="16">
        <v>81.39</v>
      </c>
      <c r="H4" s="15">
        <f t="shared" si="1"/>
        <v>24.42</v>
      </c>
      <c r="I4" s="16">
        <v>86</v>
      </c>
      <c r="J4" s="15">
        <f t="shared" si="2"/>
        <v>34.4</v>
      </c>
      <c r="K4" s="15">
        <f t="shared" si="3"/>
        <v>84.29</v>
      </c>
      <c r="L4" s="19">
        <v>2</v>
      </c>
      <c r="M4" s="15" t="s">
        <v>16</v>
      </c>
      <c r="N4" s="14" t="s">
        <v>17</v>
      </c>
    </row>
    <row r="5" s="3" customFormat="1" ht="34" customHeight="1" spans="1:14">
      <c r="A5" s="11">
        <v>3</v>
      </c>
      <c r="B5" s="12" t="s">
        <v>87</v>
      </c>
      <c r="C5" s="13" t="s">
        <v>92</v>
      </c>
      <c r="D5" s="13" t="s">
        <v>93</v>
      </c>
      <c r="E5" s="14">
        <v>89.7</v>
      </c>
      <c r="F5" s="15">
        <f t="shared" si="0"/>
        <v>26.91</v>
      </c>
      <c r="G5" s="16">
        <v>81.39</v>
      </c>
      <c r="H5" s="15">
        <f t="shared" si="1"/>
        <v>24.42</v>
      </c>
      <c r="I5" s="16">
        <v>81.31</v>
      </c>
      <c r="J5" s="15">
        <f t="shared" si="2"/>
        <v>32.52</v>
      </c>
      <c r="K5" s="15">
        <f t="shared" si="3"/>
        <v>83.85</v>
      </c>
      <c r="L5" s="19">
        <v>3</v>
      </c>
      <c r="M5" s="15"/>
      <c r="N5" s="14" t="s">
        <v>17</v>
      </c>
    </row>
    <row r="6" s="3" customFormat="1" ht="34" customHeight="1" spans="1:14">
      <c r="A6" s="11">
        <v>4</v>
      </c>
      <c r="B6" s="12" t="s">
        <v>87</v>
      </c>
      <c r="C6" s="13" t="s">
        <v>94</v>
      </c>
      <c r="D6" s="13" t="s">
        <v>95</v>
      </c>
      <c r="E6" s="14">
        <v>83.5</v>
      </c>
      <c r="F6" s="15">
        <f t="shared" si="0"/>
        <v>25.05</v>
      </c>
      <c r="G6" s="16">
        <v>82.45</v>
      </c>
      <c r="H6" s="15">
        <f t="shared" si="1"/>
        <v>24.74</v>
      </c>
      <c r="I6" s="16">
        <v>83.85</v>
      </c>
      <c r="J6" s="15">
        <f t="shared" si="2"/>
        <v>33.54</v>
      </c>
      <c r="K6" s="15">
        <f t="shared" si="3"/>
        <v>83.33</v>
      </c>
      <c r="L6" s="19">
        <v>4</v>
      </c>
      <c r="M6" s="15"/>
      <c r="N6" s="14" t="s">
        <v>17</v>
      </c>
    </row>
    <row r="7" s="3" customFormat="1" ht="34" customHeight="1" spans="1:14">
      <c r="A7" s="11">
        <v>5</v>
      </c>
      <c r="B7" s="12" t="s">
        <v>87</v>
      </c>
      <c r="C7" s="13" t="s">
        <v>96</v>
      </c>
      <c r="D7" s="13" t="s">
        <v>97</v>
      </c>
      <c r="E7" s="14">
        <v>83.95</v>
      </c>
      <c r="F7" s="15">
        <f t="shared" si="0"/>
        <v>25.19</v>
      </c>
      <c r="G7" s="16">
        <v>78.33</v>
      </c>
      <c r="H7" s="15">
        <f t="shared" si="1"/>
        <v>23.5</v>
      </c>
      <c r="I7" s="16">
        <v>85.41</v>
      </c>
      <c r="J7" s="15">
        <f t="shared" si="2"/>
        <v>34.16</v>
      </c>
      <c r="K7" s="15">
        <f t="shared" si="3"/>
        <v>82.85</v>
      </c>
      <c r="L7" s="19">
        <v>5</v>
      </c>
      <c r="M7" s="15"/>
      <c r="N7" s="14" t="s">
        <v>17</v>
      </c>
    </row>
    <row r="8" s="3" customFormat="1" ht="34" customHeight="1" spans="1:14">
      <c r="A8" s="11">
        <v>6</v>
      </c>
      <c r="B8" s="12" t="s">
        <v>87</v>
      </c>
      <c r="C8" s="13" t="s">
        <v>98</v>
      </c>
      <c r="D8" s="13" t="s">
        <v>99</v>
      </c>
      <c r="E8" s="14">
        <v>85.8</v>
      </c>
      <c r="F8" s="15">
        <f t="shared" si="0"/>
        <v>25.74</v>
      </c>
      <c r="G8" s="16">
        <v>78.48</v>
      </c>
      <c r="H8" s="15">
        <f t="shared" si="1"/>
        <v>23.54</v>
      </c>
      <c r="I8" s="16">
        <v>83.75</v>
      </c>
      <c r="J8" s="15">
        <f t="shared" si="2"/>
        <v>33.5</v>
      </c>
      <c r="K8" s="15">
        <f t="shared" si="3"/>
        <v>82.78</v>
      </c>
      <c r="L8" s="19">
        <v>6</v>
      </c>
      <c r="M8" s="15"/>
      <c r="N8" s="14" t="s">
        <v>17</v>
      </c>
    </row>
    <row r="9" s="3" customFormat="1" ht="34" customHeight="1" spans="1:16381">
      <c r="A9" s="11">
        <v>7</v>
      </c>
      <c r="B9" s="12" t="s">
        <v>87</v>
      </c>
      <c r="C9" s="13" t="s">
        <v>100</v>
      </c>
      <c r="D9" s="13" t="s">
        <v>101</v>
      </c>
      <c r="E9" s="14">
        <v>86.95</v>
      </c>
      <c r="F9" s="15">
        <f t="shared" si="0"/>
        <v>26.09</v>
      </c>
      <c r="G9" s="16">
        <v>79.45</v>
      </c>
      <c r="H9" s="15">
        <f t="shared" si="1"/>
        <v>23.84</v>
      </c>
      <c r="I9" s="16">
        <v>81.99</v>
      </c>
      <c r="J9" s="15">
        <f t="shared" si="2"/>
        <v>32.8</v>
      </c>
      <c r="K9" s="15">
        <f t="shared" si="3"/>
        <v>82.73</v>
      </c>
      <c r="L9" s="19">
        <v>7</v>
      </c>
      <c r="M9" s="15"/>
      <c r="N9" s="14" t="s">
        <v>17</v>
      </c>
      <c r="XEU9" s="21"/>
      <c r="XEV9" s="21"/>
      <c r="XEW9" s="21"/>
      <c r="XEX9" s="21"/>
      <c r="XEY9" s="21"/>
      <c r="XEZ9" s="21"/>
      <c r="XFA9" s="21"/>
    </row>
    <row r="10" s="3" customFormat="1" ht="34" customHeight="1" spans="1:16381">
      <c r="A10" s="11">
        <v>8</v>
      </c>
      <c r="B10" s="12" t="s">
        <v>87</v>
      </c>
      <c r="C10" s="13" t="s">
        <v>102</v>
      </c>
      <c r="D10" s="13" t="s">
        <v>103</v>
      </c>
      <c r="E10" s="14">
        <v>81.85</v>
      </c>
      <c r="F10" s="15">
        <f t="shared" si="0"/>
        <v>24.56</v>
      </c>
      <c r="G10" s="16">
        <v>76.26</v>
      </c>
      <c r="H10" s="15">
        <f t="shared" si="1"/>
        <v>22.88</v>
      </c>
      <c r="I10" s="16">
        <v>80.82</v>
      </c>
      <c r="J10" s="15">
        <f t="shared" si="2"/>
        <v>32.33</v>
      </c>
      <c r="K10" s="15">
        <f t="shared" si="3"/>
        <v>79.77</v>
      </c>
      <c r="L10" s="19">
        <v>8</v>
      </c>
      <c r="M10" s="15"/>
      <c r="N10" s="15"/>
      <c r="XEU10" s="21"/>
      <c r="XEV10" s="21"/>
      <c r="XEW10" s="21"/>
      <c r="XEX10" s="21"/>
      <c r="XEY10" s="21"/>
      <c r="XEZ10" s="21"/>
      <c r="XFA10" s="21"/>
    </row>
    <row r="11" s="3" customFormat="1" ht="34" customHeight="1" spans="1:16381">
      <c r="A11" s="11">
        <v>9</v>
      </c>
      <c r="B11" s="12" t="s">
        <v>87</v>
      </c>
      <c r="C11" s="13" t="s">
        <v>104</v>
      </c>
      <c r="D11" s="13" t="s">
        <v>105</v>
      </c>
      <c r="E11" s="14">
        <v>83.7</v>
      </c>
      <c r="F11" s="15">
        <f t="shared" si="0"/>
        <v>25.11</v>
      </c>
      <c r="G11" s="16">
        <v>76.26</v>
      </c>
      <c r="H11" s="15">
        <f t="shared" si="1"/>
        <v>22.88</v>
      </c>
      <c r="I11" s="16">
        <v>77.59</v>
      </c>
      <c r="J11" s="15">
        <f t="shared" si="2"/>
        <v>31.04</v>
      </c>
      <c r="K11" s="15">
        <f t="shared" si="3"/>
        <v>79.03</v>
      </c>
      <c r="L11" s="19">
        <v>9</v>
      </c>
      <c r="M11" s="15"/>
      <c r="N11" s="14" t="s">
        <v>17</v>
      </c>
      <c r="XEU11" s="21"/>
      <c r="XEV11" s="21"/>
      <c r="XEW11" s="21"/>
      <c r="XEX11" s="21"/>
      <c r="XEY11" s="21"/>
      <c r="XEZ11" s="21"/>
      <c r="XFA11" s="21"/>
    </row>
    <row r="12" s="3" customFormat="1" ht="34" customHeight="1" spans="1:16381">
      <c r="A12" s="11">
        <v>10</v>
      </c>
      <c r="B12" s="12" t="s">
        <v>87</v>
      </c>
      <c r="C12" s="13" t="s">
        <v>106</v>
      </c>
      <c r="D12" s="13" t="s">
        <v>107</v>
      </c>
      <c r="E12" s="14">
        <v>84.4</v>
      </c>
      <c r="F12" s="15">
        <f t="shared" si="0"/>
        <v>25.32</v>
      </c>
      <c r="G12" s="16">
        <v>74.22</v>
      </c>
      <c r="H12" s="15">
        <f t="shared" si="1"/>
        <v>22.27</v>
      </c>
      <c r="I12" s="16">
        <v>78.37</v>
      </c>
      <c r="J12" s="15">
        <f t="shared" si="2"/>
        <v>31.35</v>
      </c>
      <c r="K12" s="15">
        <f t="shared" si="3"/>
        <v>78.94</v>
      </c>
      <c r="L12" s="19">
        <v>10</v>
      </c>
      <c r="M12" s="15"/>
      <c r="N12" s="14" t="s">
        <v>17</v>
      </c>
      <c r="XEU12" s="21"/>
      <c r="XEV12" s="21"/>
      <c r="XEW12" s="21"/>
      <c r="XEX12" s="21"/>
      <c r="XEY12" s="21"/>
      <c r="XEZ12" s="21"/>
      <c r="XFA12" s="21"/>
    </row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</sheetData>
  <sortState ref="C3:M57">
    <sortCondition ref="D3:D57" descending="1"/>
  </sortState>
  <mergeCells count="1">
    <mergeCell ref="A1:N1"/>
  </mergeCells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初中数学（事业）</vt:lpstr>
      <vt:lpstr>初中社会（事业） </vt:lpstr>
      <vt:lpstr>学前教育（事业）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2023-08-14T19:20:00Z</dcterms:created>
  <dcterms:modified xsi:type="dcterms:W3CDTF">2025-07-07T08:06:08Z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928C30EBB269469495AA2E3BB1D027C6_12</vt:lpwstr>
  </property>
</Properties>
</file>