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<sst xmlns="http://schemas.openxmlformats.org/spreadsheetml/2006/main" count="56" uniqueCount="14">
  <si>
    <t>2025年度阜阳市教育局直属学校新任教师招聘资格复审入围人员名单</t>
  </si>
  <si>
    <t>准考证号</t>
  </si>
  <si>
    <t>招聘单位</t>
  </si>
  <si>
    <t>岗位代码</t>
  </si>
  <si>
    <t>岗位名称</t>
  </si>
  <si>
    <t>学科专业知识成绩</t>
  </si>
  <si>
    <t>教育综合知识成绩</t>
  </si>
  <si>
    <t>合成成绩</t>
  </si>
  <si>
    <t>政策加分</t>
  </si>
  <si>
    <t>总分</t>
  </si>
  <si>
    <t>阜阳市特殊教育学校</t>
  </si>
  <si>
    <t>初中特殊教育</t>
  </si>
  <si>
    <t>初中体育</t>
  </si>
  <si>
    <t>初中语文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</si>
</sst>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Calibri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selection activeCell="D3" sqref="D3"/>
    </sheetView>
  </sheetViews>
  <sheetFormatPr defaultColWidth="9" defaultRowHeight="13.5"/>
  <cols>
    <col min="1" max="1" width="16.125" style="3" customWidth="1"/>
    <col min="2" max="2" width="23.75" customWidth="1"/>
    <col min="4" max="4" width="17.875" customWidth="1"/>
  </cols>
  <sheetData>
    <row r="1" ht="4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6" t="s">
        <v>9</v>
      </c>
    </row>
    <row r="3" s="2" customFormat="1" ht="30" customHeight="1" spans="1:9">
      <c r="A3" s="8" t="str">
        <f>"512736817"</f>
        <v>512736817</v>
      </c>
      <c r="B3" s="9" t="s">
        <v>10</v>
      </c>
      <c r="C3" s="8" t="str">
        <f t="shared" ref="C3:C11" si="0">"010001"</f>
        <v>010001</v>
      </c>
      <c r="D3" s="8" t="s">
        <v>11</v>
      </c>
      <c r="E3" s="8">
        <v>97</v>
      </c>
      <c r="F3" s="8">
        <v>76</v>
      </c>
      <c r="G3" s="8">
        <v>88.6</v>
      </c>
      <c r="H3" s="10"/>
      <c r="I3" s="8">
        <v>88.6</v>
      </c>
    </row>
    <row r="4" ht="30" customHeight="1" spans="1:9">
      <c r="A4" s="8" t="str">
        <f>"512736820"</f>
        <v>512736820</v>
      </c>
      <c r="B4" s="9" t="s">
        <v>10</v>
      </c>
      <c r="C4" s="8" t="str">
        <f t="shared" si="0"/>
        <v>010001</v>
      </c>
      <c r="D4" s="8" t="s">
        <v>11</v>
      </c>
      <c r="E4" s="8">
        <v>87.5</v>
      </c>
      <c r="F4" s="8">
        <v>81</v>
      </c>
      <c r="G4" s="8">
        <v>84.9</v>
      </c>
      <c r="H4" s="11"/>
      <c r="I4" s="8">
        <v>84.9</v>
      </c>
    </row>
    <row r="5" ht="30" customHeight="1" spans="1:9">
      <c r="A5" s="8" t="str">
        <f>"512736805"</f>
        <v>512736805</v>
      </c>
      <c r="B5" s="9" t="s">
        <v>10</v>
      </c>
      <c r="C5" s="8" t="str">
        <f t="shared" si="0"/>
        <v>010001</v>
      </c>
      <c r="D5" s="8" t="s">
        <v>11</v>
      </c>
      <c r="E5" s="8">
        <v>85</v>
      </c>
      <c r="F5" s="8">
        <v>77</v>
      </c>
      <c r="G5" s="8">
        <v>81.8</v>
      </c>
      <c r="H5" s="11"/>
      <c r="I5" s="8">
        <v>81.8</v>
      </c>
    </row>
    <row r="6" ht="30" customHeight="1" spans="1:9">
      <c r="A6" s="8" t="str">
        <f>"512736812"</f>
        <v>512736812</v>
      </c>
      <c r="B6" s="9" t="s">
        <v>10</v>
      </c>
      <c r="C6" s="8" t="str">
        <f t="shared" si="0"/>
        <v>010001</v>
      </c>
      <c r="D6" s="8" t="s">
        <v>11</v>
      </c>
      <c r="E6" s="8">
        <v>88.5</v>
      </c>
      <c r="F6" s="8">
        <v>70</v>
      </c>
      <c r="G6" s="8">
        <v>81.1</v>
      </c>
      <c r="H6" s="11"/>
      <c r="I6" s="8">
        <v>81.1</v>
      </c>
    </row>
    <row r="7" ht="30" customHeight="1" spans="1:9">
      <c r="A7" s="8" t="str">
        <f>"512736806"</f>
        <v>512736806</v>
      </c>
      <c r="B7" s="9" t="s">
        <v>10</v>
      </c>
      <c r="C7" s="8" t="str">
        <f t="shared" si="0"/>
        <v>010001</v>
      </c>
      <c r="D7" s="8" t="s">
        <v>11</v>
      </c>
      <c r="E7" s="8">
        <v>77</v>
      </c>
      <c r="F7" s="8">
        <v>86</v>
      </c>
      <c r="G7" s="8">
        <v>80.6</v>
      </c>
      <c r="H7" s="11"/>
      <c r="I7" s="8">
        <v>80.6</v>
      </c>
    </row>
    <row r="8" ht="30" customHeight="1" spans="1:9">
      <c r="A8" s="8" t="str">
        <f>"512736811"</f>
        <v>512736811</v>
      </c>
      <c r="B8" s="9" t="s">
        <v>10</v>
      </c>
      <c r="C8" s="8" t="str">
        <f t="shared" si="0"/>
        <v>010001</v>
      </c>
      <c r="D8" s="8" t="s">
        <v>11</v>
      </c>
      <c r="E8" s="8">
        <v>83</v>
      </c>
      <c r="F8" s="8">
        <v>76</v>
      </c>
      <c r="G8" s="8">
        <v>80.2</v>
      </c>
      <c r="H8" s="11"/>
      <c r="I8" s="8">
        <v>80.2</v>
      </c>
    </row>
    <row r="9" ht="30" customHeight="1" spans="1:9">
      <c r="A9" s="8" t="str">
        <f>"512736816"</f>
        <v>512736816</v>
      </c>
      <c r="B9" s="9" t="s">
        <v>10</v>
      </c>
      <c r="C9" s="8" t="str">
        <f t="shared" si="0"/>
        <v>010001</v>
      </c>
      <c r="D9" s="8" t="s">
        <v>11</v>
      </c>
      <c r="E9" s="8">
        <v>80</v>
      </c>
      <c r="F9" s="8">
        <v>77</v>
      </c>
      <c r="G9" s="8">
        <v>78.8</v>
      </c>
      <c r="H9" s="11"/>
      <c r="I9" s="8">
        <v>78.8</v>
      </c>
    </row>
    <row r="10" ht="30" customHeight="1" spans="1:9">
      <c r="A10" s="8" t="str">
        <f>"512736802"</f>
        <v>512736802</v>
      </c>
      <c r="B10" s="9" t="s">
        <v>10</v>
      </c>
      <c r="C10" s="8" t="str">
        <f t="shared" si="0"/>
        <v>010001</v>
      </c>
      <c r="D10" s="8" t="s">
        <v>11</v>
      </c>
      <c r="E10" s="8">
        <v>78</v>
      </c>
      <c r="F10" s="8">
        <v>77.5</v>
      </c>
      <c r="G10" s="8">
        <v>77.8</v>
      </c>
      <c r="H10" s="11"/>
      <c r="I10" s="8">
        <v>77.8</v>
      </c>
    </row>
    <row r="11" ht="30" customHeight="1" spans="1:9">
      <c r="A11" s="8" t="str">
        <f>"512736814"</f>
        <v>512736814</v>
      </c>
      <c r="B11" s="9" t="s">
        <v>10</v>
      </c>
      <c r="C11" s="8" t="str">
        <f t="shared" si="0"/>
        <v>010001</v>
      </c>
      <c r="D11" s="8" t="s">
        <v>11</v>
      </c>
      <c r="E11" s="8">
        <v>78.5</v>
      </c>
      <c r="F11" s="8">
        <v>75</v>
      </c>
      <c r="G11" s="8">
        <v>77.1</v>
      </c>
      <c r="H11" s="11"/>
      <c r="I11" s="8">
        <v>77.1</v>
      </c>
    </row>
    <row r="12" ht="30" customHeight="1" spans="1:9">
      <c r="A12" s="12"/>
      <c r="B12" s="13"/>
      <c r="C12" s="13"/>
      <c r="D12" s="13"/>
      <c r="E12" s="13"/>
      <c r="F12" s="13"/>
      <c r="G12" s="13"/>
      <c r="H12" s="13"/>
      <c r="I12" s="14"/>
    </row>
    <row r="13" ht="30" customHeight="1" spans="1:9">
      <c r="A13" s="8" t="str">
        <f>"512734006"</f>
        <v>512734006</v>
      </c>
      <c r="B13" s="9" t="s">
        <v>10</v>
      </c>
      <c r="C13" s="8" t="str">
        <f t="shared" ref="C13:C18" si="1">"010002"</f>
        <v>010002</v>
      </c>
      <c r="D13" s="8" t="s">
        <v>12</v>
      </c>
      <c r="E13" s="8">
        <v>83</v>
      </c>
      <c r="F13" s="8">
        <v>80</v>
      </c>
      <c r="G13" s="8">
        <v>81.8</v>
      </c>
      <c r="H13" s="11"/>
      <c r="I13" s="8">
        <v>81.8</v>
      </c>
    </row>
    <row r="14" ht="30" customHeight="1" spans="1:9">
      <c r="A14" s="8" t="str">
        <f>"512734014"</f>
        <v>512734014</v>
      </c>
      <c r="B14" s="9" t="s">
        <v>10</v>
      </c>
      <c r="C14" s="8" t="str">
        <f t="shared" si="1"/>
        <v>010002</v>
      </c>
      <c r="D14" s="8" t="s">
        <v>12</v>
      </c>
      <c r="E14" s="8">
        <v>76</v>
      </c>
      <c r="F14" s="8">
        <v>86.5</v>
      </c>
      <c r="G14" s="8">
        <v>80.2</v>
      </c>
      <c r="H14" s="11"/>
      <c r="I14" s="8">
        <v>80.2</v>
      </c>
    </row>
    <row r="15" ht="30" customHeight="1" spans="1:9">
      <c r="A15" s="8" t="str">
        <f>"512734020"</f>
        <v>512734020</v>
      </c>
      <c r="B15" s="9" t="s">
        <v>10</v>
      </c>
      <c r="C15" s="8" t="str">
        <f t="shared" si="1"/>
        <v>010002</v>
      </c>
      <c r="D15" s="8" t="s">
        <v>12</v>
      </c>
      <c r="E15" s="8">
        <v>78</v>
      </c>
      <c r="F15" s="8">
        <v>83</v>
      </c>
      <c r="G15" s="8">
        <v>80</v>
      </c>
      <c r="H15" s="11"/>
      <c r="I15" s="8">
        <v>80</v>
      </c>
    </row>
    <row r="16" ht="30" customHeight="1" spans="1:9">
      <c r="A16" s="8" t="str">
        <f>"512734018"</f>
        <v>512734018</v>
      </c>
      <c r="B16" s="9" t="s">
        <v>10</v>
      </c>
      <c r="C16" s="8" t="str">
        <f t="shared" si="1"/>
        <v>010002</v>
      </c>
      <c r="D16" s="8" t="s">
        <v>12</v>
      </c>
      <c r="E16" s="8">
        <v>80</v>
      </c>
      <c r="F16" s="8">
        <v>75.5</v>
      </c>
      <c r="G16" s="8">
        <v>78.2</v>
      </c>
      <c r="H16" s="11"/>
      <c r="I16" s="8">
        <v>78.2</v>
      </c>
    </row>
    <row r="17" ht="30" customHeight="1" spans="1:9">
      <c r="A17" s="8" t="str">
        <f>"512734007"</f>
        <v>512734007</v>
      </c>
      <c r="B17" s="9" t="s">
        <v>10</v>
      </c>
      <c r="C17" s="8" t="str">
        <f t="shared" si="1"/>
        <v>010002</v>
      </c>
      <c r="D17" s="8" t="s">
        <v>12</v>
      </c>
      <c r="E17" s="8">
        <v>75.5</v>
      </c>
      <c r="F17" s="8">
        <v>80</v>
      </c>
      <c r="G17" s="8">
        <v>77.3</v>
      </c>
      <c r="H17" s="11"/>
      <c r="I17" s="8">
        <v>77.3</v>
      </c>
    </row>
    <row r="18" ht="30" customHeight="1" spans="1:9">
      <c r="A18" s="8" t="str">
        <f>"512734113"</f>
        <v>512734113</v>
      </c>
      <c r="B18" s="9" t="s">
        <v>10</v>
      </c>
      <c r="C18" s="8" t="str">
        <f t="shared" si="1"/>
        <v>010002</v>
      </c>
      <c r="D18" s="8" t="s">
        <v>12</v>
      </c>
      <c r="E18" s="8">
        <v>79.5</v>
      </c>
      <c r="F18" s="8">
        <v>73.5</v>
      </c>
      <c r="G18" s="8">
        <v>77.1</v>
      </c>
      <c r="H18" s="11"/>
      <c r="I18" s="8">
        <v>77.1</v>
      </c>
    </row>
    <row r="19" ht="30" customHeight="1" spans="1:9">
      <c r="A19" s="12"/>
      <c r="B19" s="13"/>
      <c r="C19" s="13"/>
      <c r="D19" s="13"/>
      <c r="E19" s="13"/>
      <c r="F19" s="13"/>
      <c r="G19" s="13"/>
      <c r="H19" s="13"/>
      <c r="I19" s="14"/>
    </row>
    <row r="20" ht="30" customHeight="1" spans="1:9">
      <c r="A20" s="8" t="str">
        <f>"512736824"</f>
        <v>512736824</v>
      </c>
      <c r="B20" s="9" t="s">
        <v>10</v>
      </c>
      <c r="C20" s="8" t="str">
        <f>"010003"</f>
        <v>010003</v>
      </c>
      <c r="D20" s="8" t="s">
        <v>11</v>
      </c>
      <c r="E20" s="8">
        <v>94</v>
      </c>
      <c r="F20" s="8">
        <v>82</v>
      </c>
      <c r="G20" s="8">
        <v>89.2</v>
      </c>
      <c r="H20" s="11"/>
      <c r="I20" s="8">
        <v>89.2</v>
      </c>
    </row>
    <row r="21" ht="30" customHeight="1" spans="1:9">
      <c r="A21" s="8" t="str">
        <f>"512736826"</f>
        <v>512736826</v>
      </c>
      <c r="B21" s="9" t="s">
        <v>10</v>
      </c>
      <c r="C21" s="8" t="str">
        <f>"010003"</f>
        <v>010003</v>
      </c>
      <c r="D21" s="8" t="s">
        <v>11</v>
      </c>
      <c r="E21" s="8">
        <v>77</v>
      </c>
      <c r="F21" s="8">
        <v>75</v>
      </c>
      <c r="G21" s="8">
        <v>76.2</v>
      </c>
      <c r="H21" s="11"/>
      <c r="I21" s="8">
        <v>76.2</v>
      </c>
    </row>
    <row r="22" ht="30" customHeight="1" spans="1:9">
      <c r="A22" s="8" t="str">
        <f>"512736823"</f>
        <v>512736823</v>
      </c>
      <c r="B22" s="9" t="s">
        <v>10</v>
      </c>
      <c r="C22" s="8" t="str">
        <f>"010003"</f>
        <v>010003</v>
      </c>
      <c r="D22" s="8" t="s">
        <v>11</v>
      </c>
      <c r="E22" s="8">
        <v>67</v>
      </c>
      <c r="F22" s="8">
        <v>81.5</v>
      </c>
      <c r="G22" s="8">
        <v>72.8</v>
      </c>
      <c r="H22" s="11"/>
      <c r="I22" s="8">
        <v>72.8</v>
      </c>
    </row>
    <row r="23" ht="30" customHeight="1" spans="1:9">
      <c r="A23" s="8" t="str">
        <f>"512736825"</f>
        <v>512736825</v>
      </c>
      <c r="B23" s="9" t="s">
        <v>10</v>
      </c>
      <c r="C23" s="8" t="str">
        <f>"010003"</f>
        <v>010003</v>
      </c>
      <c r="D23" s="8" t="s">
        <v>11</v>
      </c>
      <c r="E23" s="8">
        <v>62.5</v>
      </c>
      <c r="F23" s="8">
        <v>73</v>
      </c>
      <c r="G23" s="8">
        <v>66.7</v>
      </c>
      <c r="H23" s="11"/>
      <c r="I23" s="8">
        <v>66.7</v>
      </c>
    </row>
    <row r="24" ht="30" customHeight="1" spans="1:9">
      <c r="A24" s="8" t="str">
        <f>"512736827"</f>
        <v>512736827</v>
      </c>
      <c r="B24" s="9" t="s">
        <v>10</v>
      </c>
      <c r="C24" s="8" t="str">
        <f>"010003"</f>
        <v>010003</v>
      </c>
      <c r="D24" s="8" t="s">
        <v>11</v>
      </c>
      <c r="E24" s="8">
        <v>59</v>
      </c>
      <c r="F24" s="8">
        <v>70.5</v>
      </c>
      <c r="G24" s="8">
        <v>63.6</v>
      </c>
      <c r="H24" s="11"/>
      <c r="I24" s="8">
        <v>63.6</v>
      </c>
    </row>
    <row r="25" ht="30" customHeight="1" spans="1:9">
      <c r="A25" s="12"/>
      <c r="B25" s="13"/>
      <c r="C25" s="13"/>
      <c r="D25" s="13"/>
      <c r="E25" s="13"/>
      <c r="F25" s="13"/>
      <c r="G25" s="13"/>
      <c r="H25" s="13"/>
      <c r="I25" s="14"/>
    </row>
    <row r="26" ht="30" customHeight="1" spans="1:9">
      <c r="A26" s="8" t="str">
        <f>"512415919"</f>
        <v>512415919</v>
      </c>
      <c r="B26" s="9" t="s">
        <v>10</v>
      </c>
      <c r="C26" s="8" t="str">
        <f t="shared" ref="C26:C28" si="2">"010005"</f>
        <v>010005</v>
      </c>
      <c r="D26" s="8" t="s">
        <v>13</v>
      </c>
      <c r="E26" s="8">
        <v>81.5</v>
      </c>
      <c r="F26" s="8">
        <v>91.5</v>
      </c>
      <c r="G26" s="8">
        <v>85.5</v>
      </c>
      <c r="H26" s="11"/>
      <c r="I26" s="8">
        <v>85.5</v>
      </c>
    </row>
    <row r="27" ht="30" customHeight="1" spans="1:9">
      <c r="A27" s="8" t="str">
        <f>"512415905"</f>
        <v>512415905</v>
      </c>
      <c r="B27" s="9" t="s">
        <v>10</v>
      </c>
      <c r="C27" s="8" t="str">
        <f t="shared" si="2"/>
        <v>010005</v>
      </c>
      <c r="D27" s="8" t="s">
        <v>13</v>
      </c>
      <c r="E27" s="8">
        <v>87</v>
      </c>
      <c r="F27" s="8">
        <v>79.5</v>
      </c>
      <c r="G27" s="8">
        <v>84</v>
      </c>
      <c r="H27" s="11"/>
      <c r="I27" s="8">
        <v>84</v>
      </c>
    </row>
    <row r="28" ht="30" customHeight="1" spans="1:9">
      <c r="A28" s="8" t="str">
        <f>"512415921"</f>
        <v>512415921</v>
      </c>
      <c r="B28" s="9" t="s">
        <v>10</v>
      </c>
      <c r="C28" s="8" t="str">
        <f t="shared" si="2"/>
        <v>010005</v>
      </c>
      <c r="D28" s="8" t="s">
        <v>13</v>
      </c>
      <c r="E28" s="8">
        <v>83.5</v>
      </c>
      <c r="F28" s="8">
        <v>83.5</v>
      </c>
      <c r="G28" s="8">
        <v>83.5</v>
      </c>
      <c r="H28" s="11"/>
      <c r="I28" s="8">
        <v>83.5</v>
      </c>
    </row>
  </sheetData>
  <mergeCells count="4">
    <mergeCell ref="A1:I1"/>
    <mergeCell ref="A12:I12"/>
    <mergeCell ref="A19:I19"/>
    <mergeCell ref="A25:I25"/>
  </mergeCells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锦瑟</cp:lastModifiedBy>
  <dcterms:created xsi:type="dcterms:W3CDTF">2025-06-19T02:47:00Z</dcterms:created>
  <dcterms:modified xsi:type="dcterms:W3CDTF">2025-06-19T07:31:07Z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A16FEFCE55ED4AD482F7A4F96F752643_11</vt:lpwstr>
  </property>
  <property fmtid="{D5CDD505-2E9C-101B-9397-08002B2CF9AE}" pid="3" name="KSOProductBuildVer">
    <vt:lpwstr>2052-12.1.0.21171</vt:lpwstr>
  </property>
</Properties>
</file>