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1790"/>
  </bookViews>
  <sheets>
    <sheet name="Sheet2" sheetId="2" r:id="rId1"/>
  </sheets>
  <externalReferences>
    <externalReference r:id="rId2"/>
  </externalReferences>
  <definedNames>
    <definedName name="_xlnm._FilterDatabase" localSheetId="0" hidden="1">Sheet2!$A$3:$O$54</definedName>
  </definedNames>
  <calcPr calcId="144525"/>
</workbook>
</file>

<file path=xl/sharedStrings.xml><?xml version="1.0" encoding="utf-8"?>
<sst xmlns="http://schemas.openxmlformats.org/spreadsheetml/2006/main" count="355" uniqueCount="182">
  <si>
    <t>附件2：</t>
  </si>
  <si>
    <t>鸡西市2023年度“市委书记进校园”引才活动市直六区事业单位校园招聘岗位本科学历人员总成绩</t>
  </si>
  <si>
    <t>姓名</t>
  </si>
  <si>
    <t>性别</t>
  </si>
  <si>
    <t>准考证号</t>
  </si>
  <si>
    <t>报考单位</t>
  </si>
  <si>
    <t>报考岗位</t>
  </si>
  <si>
    <t>岗位代码</t>
  </si>
  <si>
    <t>招聘计划</t>
  </si>
  <si>
    <t>笔试成绩</t>
  </si>
  <si>
    <t>面试加试成绩</t>
  </si>
  <si>
    <t>面试成绩</t>
  </si>
  <si>
    <t>面试总成绩</t>
  </si>
  <si>
    <t>考试总成绩</t>
  </si>
  <si>
    <t>岗位排名</t>
  </si>
  <si>
    <t>备注</t>
  </si>
  <si>
    <t>周悦</t>
  </si>
  <si>
    <t>女</t>
  </si>
  <si>
    <t>2307020127</t>
  </si>
  <si>
    <t>鸡西实验中学</t>
  </si>
  <si>
    <t>初中道德与法治教师</t>
  </si>
  <si>
    <t>JYA01</t>
  </si>
  <si>
    <t>拟进入体检考察人员</t>
  </si>
  <si>
    <t>艾颖异</t>
  </si>
  <si>
    <t>2307020125</t>
  </si>
  <si>
    <t>初中历史教师</t>
  </si>
  <si>
    <t>JYA02</t>
  </si>
  <si>
    <t>王博</t>
  </si>
  <si>
    <t>男</t>
  </si>
  <si>
    <t>2307020117</t>
  </si>
  <si>
    <t>初中体育教师</t>
  </si>
  <si>
    <t>JYA03</t>
  </si>
  <si>
    <t>李相衡</t>
  </si>
  <si>
    <t>2307020118</t>
  </si>
  <si>
    <t>马妍</t>
  </si>
  <si>
    <t>2307020108</t>
  </si>
  <si>
    <t>孙嘉乐</t>
  </si>
  <si>
    <t>2307020106</t>
  </si>
  <si>
    <t>胡佳兴</t>
  </si>
  <si>
    <t>2307020122</t>
  </si>
  <si>
    <t>初中心理教师</t>
  </si>
  <si>
    <t>JYA04</t>
  </si>
  <si>
    <t>周靖婷</t>
  </si>
  <si>
    <t>2307020201</t>
  </si>
  <si>
    <t>鸡西市第二中学校</t>
  </si>
  <si>
    <t>高中地理教师</t>
  </si>
  <si>
    <t>JYB01</t>
  </si>
  <si>
    <t>郑瀚明</t>
  </si>
  <si>
    <t>2307020202</t>
  </si>
  <si>
    <t>鸡西市第四中学</t>
  </si>
  <si>
    <t>高中体育教师（排球专项）</t>
  </si>
  <si>
    <t>JYC01</t>
  </si>
  <si>
    <t>刘雨齐</t>
  </si>
  <si>
    <t>2307020206</t>
  </si>
  <si>
    <t>高中信息技术教师</t>
  </si>
  <si>
    <t>JYC02</t>
  </si>
  <si>
    <t>张雪萌</t>
  </si>
  <si>
    <t>2307020211</t>
  </si>
  <si>
    <t>鸡西市农垦高中学校</t>
  </si>
  <si>
    <t>高中化学教师</t>
  </si>
  <si>
    <t>JYE01</t>
  </si>
  <si>
    <t>王金双</t>
  </si>
  <si>
    <t>2307020213</t>
  </si>
  <si>
    <t>王咏琪</t>
  </si>
  <si>
    <t>2307020222</t>
  </si>
  <si>
    <t>鸡西市树梁中学</t>
  </si>
  <si>
    <t>JYF01</t>
  </si>
  <si>
    <t>谢爽</t>
  </si>
  <si>
    <t>2307020221</t>
  </si>
  <si>
    <t>杨晶晶</t>
  </si>
  <si>
    <t>2307020218</t>
  </si>
  <si>
    <t>初中数学教师</t>
  </si>
  <si>
    <t>JYF02</t>
  </si>
  <si>
    <t>耿海峰</t>
  </si>
  <si>
    <t>2307020614</t>
  </si>
  <si>
    <t>于珂欣</t>
  </si>
  <si>
    <t>2307020216</t>
  </si>
  <si>
    <t>卢薪宇</t>
  </si>
  <si>
    <t>2307020227</t>
  </si>
  <si>
    <t>JYF03</t>
  </si>
  <si>
    <t>孙志鑫</t>
  </si>
  <si>
    <t>2307020301</t>
  </si>
  <si>
    <t>刘佳美</t>
  </si>
  <si>
    <t>2307020306</t>
  </si>
  <si>
    <t>初中物理教师</t>
  </si>
  <si>
    <t>JYF04</t>
  </si>
  <si>
    <t>孙佳琪</t>
  </si>
  <si>
    <t>2307020304</t>
  </si>
  <si>
    <t>王薇</t>
  </si>
  <si>
    <t>2307020319</t>
  </si>
  <si>
    <t>初中英语教师</t>
  </si>
  <si>
    <t>JYF05</t>
  </si>
  <si>
    <t>苗佳雪</t>
  </si>
  <si>
    <t>2307020324</t>
  </si>
  <si>
    <t>董桂婷</t>
  </si>
  <si>
    <t>2307020325</t>
  </si>
  <si>
    <t>杨泽</t>
  </si>
  <si>
    <t>2307020309</t>
  </si>
  <si>
    <t>初中语文教师</t>
  </si>
  <si>
    <t>JYF06</t>
  </si>
  <si>
    <t>张冰</t>
  </si>
  <si>
    <t>2307020311</t>
  </si>
  <si>
    <t>张加奇</t>
  </si>
  <si>
    <t>2307020310</t>
  </si>
  <si>
    <t>项兰兰</t>
  </si>
  <si>
    <t>2307020406</t>
  </si>
  <si>
    <t>鸡西市新兴实验学校</t>
  </si>
  <si>
    <t>小学语文教师</t>
  </si>
  <si>
    <t>JYG01</t>
  </si>
  <si>
    <t>张嘉良</t>
  </si>
  <si>
    <t>2307020415</t>
  </si>
  <si>
    <t>鸡西市师范附属小学校</t>
  </si>
  <si>
    <t>小学信息技术教师</t>
  </si>
  <si>
    <t>JYH02</t>
  </si>
  <si>
    <t>佟唐爽</t>
  </si>
  <si>
    <t>2307020417</t>
  </si>
  <si>
    <t>朱欣倩</t>
  </si>
  <si>
    <t>2307020423</t>
  </si>
  <si>
    <t>小学英语教师</t>
  </si>
  <si>
    <t>JYH03</t>
  </si>
  <si>
    <t>陈秋阳</t>
  </si>
  <si>
    <t>2307020413</t>
  </si>
  <si>
    <t>JYH04</t>
  </si>
  <si>
    <t>匡如雪</t>
  </si>
  <si>
    <t>2307020427</t>
  </si>
  <si>
    <t>鸡西市和平小学</t>
  </si>
  <si>
    <t>JYI01</t>
  </si>
  <si>
    <t>杜浩然</t>
  </si>
  <si>
    <t>2307020613</t>
  </si>
  <si>
    <t>魏渝颜</t>
  </si>
  <si>
    <t>2307020430</t>
  </si>
  <si>
    <t>吕婷婷</t>
  </si>
  <si>
    <t>2307020503</t>
  </si>
  <si>
    <t>李松</t>
  </si>
  <si>
    <t>2307020507</t>
  </si>
  <si>
    <t>鸡西市南山小学</t>
  </si>
  <si>
    <t>JYJ01</t>
  </si>
  <si>
    <t>于洋</t>
  </si>
  <si>
    <t>2307020515</t>
  </si>
  <si>
    <t>JYJ02</t>
  </si>
  <si>
    <t>牟薪茹</t>
  </si>
  <si>
    <t>2307020514</t>
  </si>
  <si>
    <t>张雨</t>
  </si>
  <si>
    <t>2307020509</t>
  </si>
  <si>
    <t>贾彤</t>
  </si>
  <si>
    <t>2307020516</t>
  </si>
  <si>
    <t>赵捃驰</t>
  </si>
  <si>
    <t>2307020523</t>
  </si>
  <si>
    <t>鸡西市园丁小学</t>
  </si>
  <si>
    <t>小学体育教师（排球专项）</t>
  </si>
  <si>
    <t>JYK01</t>
  </si>
  <si>
    <t>王泽阳</t>
  </si>
  <si>
    <t>2307020616</t>
  </si>
  <si>
    <t>鸡西市特殊教育学校</t>
  </si>
  <si>
    <t>特殊教育教师（儿童康复自闭方向）</t>
  </si>
  <si>
    <t>JYL01</t>
  </si>
  <si>
    <t>贾艺涵</t>
  </si>
  <si>
    <t>2307020526</t>
  </si>
  <si>
    <t>何晶晶</t>
  </si>
  <si>
    <t>2307020528</t>
  </si>
  <si>
    <t>陈泓多</t>
  </si>
  <si>
    <t>2307020530</t>
  </si>
  <si>
    <t>周子怡</t>
  </si>
  <si>
    <t>2307020601</t>
  </si>
  <si>
    <t>李想</t>
  </si>
  <si>
    <t>2307020610</t>
  </si>
  <si>
    <t>鸡西市新兴实验幼儿园</t>
  </si>
  <si>
    <t>美术教师</t>
  </si>
  <si>
    <t>JYM01</t>
  </si>
  <si>
    <t>孙得贺</t>
  </si>
  <si>
    <t>2307020604</t>
  </si>
  <si>
    <t>体育教师</t>
  </si>
  <si>
    <t>JYM02</t>
  </si>
  <si>
    <t>聂鸾敬</t>
  </si>
  <si>
    <t>2307020607</t>
  </si>
  <si>
    <t>舞蹈教师</t>
  </si>
  <si>
    <t>JYM03</t>
  </si>
  <si>
    <t>张文玉</t>
  </si>
  <si>
    <t>2307020701</t>
  </si>
  <si>
    <t>鸡西市侵华日军罪证陈列馆</t>
  </si>
  <si>
    <t>(专业技术岗）文物研究</t>
  </si>
  <si>
    <t>ZH02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</si>
</sst>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99060</xdr:rowOff>
    </xdr:to>
    <xdr:pic>
      <xdr:nvPicPr>
        <xdr:cNvPr id="2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99060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99060</xdr:rowOff>
    </xdr:to>
    <xdr:pic>
      <xdr:nvPicPr>
        <xdr:cNvPr id="4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106680</xdr:rowOff>
    </xdr:to>
    <xdr:pic>
      <xdr:nvPicPr>
        <xdr:cNvPr id="5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106680</xdr:rowOff>
    </xdr:to>
    <xdr:pic>
      <xdr:nvPicPr>
        <xdr:cNvPr id="6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15240</xdr:colOff>
      <xdr:row>31</xdr:row>
      <xdr:rowOff>106680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193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8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9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10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11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12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13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99060</xdr:rowOff>
    </xdr:to>
    <xdr:pic>
      <xdr:nvPicPr>
        <xdr:cNvPr id="14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99060</xdr:rowOff>
    </xdr:to>
    <xdr:pic>
      <xdr:nvPicPr>
        <xdr:cNvPr id="15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99060</xdr:rowOff>
    </xdr:to>
    <xdr:pic>
      <xdr:nvPicPr>
        <xdr:cNvPr id="16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106680</xdr:rowOff>
    </xdr:to>
    <xdr:pic>
      <xdr:nvPicPr>
        <xdr:cNvPr id="17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106680</xdr:rowOff>
    </xdr:to>
    <xdr:pic>
      <xdr:nvPicPr>
        <xdr:cNvPr id="18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</xdr:colOff>
      <xdr:row>11</xdr:row>
      <xdr:rowOff>106680</xdr:rowOff>
    </xdr:to>
    <xdr:pic>
      <xdr:nvPicPr>
        <xdr:cNvPr id="19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431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99060</xdr:rowOff>
    </xdr:to>
    <xdr:pic>
      <xdr:nvPicPr>
        <xdr:cNvPr id="20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99060</xdr:rowOff>
    </xdr:to>
    <xdr:pic>
      <xdr:nvPicPr>
        <xdr:cNvPr id="21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99060</xdr:rowOff>
    </xdr:to>
    <xdr:pic>
      <xdr:nvPicPr>
        <xdr:cNvPr id="22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106680</xdr:rowOff>
    </xdr:to>
    <xdr:pic>
      <xdr:nvPicPr>
        <xdr:cNvPr id="23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106680</xdr:rowOff>
    </xdr:to>
    <xdr:pic>
      <xdr:nvPicPr>
        <xdr:cNvPr id="24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</xdr:colOff>
      <xdr:row>17</xdr:row>
      <xdr:rowOff>106680</xdr:rowOff>
    </xdr:to>
    <xdr:pic>
      <xdr:nvPicPr>
        <xdr:cNvPr id="25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6597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26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27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99060</xdr:rowOff>
    </xdr:to>
    <xdr:pic>
      <xdr:nvPicPr>
        <xdr:cNvPr id="28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29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30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15240</xdr:colOff>
      <xdr:row>41</xdr:row>
      <xdr:rowOff>106680</xdr:rowOff>
    </xdr:to>
    <xdr:pic>
      <xdr:nvPicPr>
        <xdr:cNvPr id="31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5741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99060</xdr:rowOff>
    </xdr:to>
    <xdr:pic>
      <xdr:nvPicPr>
        <xdr:cNvPr id="32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99060</xdr:rowOff>
    </xdr:to>
    <xdr:pic>
      <xdr:nvPicPr>
        <xdr:cNvPr id="33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99060</xdr:rowOff>
    </xdr:to>
    <xdr:pic>
      <xdr:nvPicPr>
        <xdr:cNvPr id="34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106680</xdr:rowOff>
    </xdr:to>
    <xdr:pic>
      <xdr:nvPicPr>
        <xdr:cNvPr id="35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106680</xdr:rowOff>
    </xdr:to>
    <xdr:pic>
      <xdr:nvPicPr>
        <xdr:cNvPr id="36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</xdr:colOff>
      <xdr:row>44</xdr:row>
      <xdr:rowOff>106680</xdr:rowOff>
    </xdr:to>
    <xdr:pic>
      <xdr:nvPicPr>
        <xdr:cNvPr id="37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884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99060</xdr:rowOff>
    </xdr:to>
    <xdr:pic>
      <xdr:nvPicPr>
        <xdr:cNvPr id="38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99060</xdr:rowOff>
    </xdr:to>
    <xdr:pic>
      <xdr:nvPicPr>
        <xdr:cNvPr id="39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99060</xdr:rowOff>
    </xdr:to>
    <xdr:pic>
      <xdr:nvPicPr>
        <xdr:cNvPr id="40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106680</xdr:rowOff>
    </xdr:to>
    <xdr:pic>
      <xdr:nvPicPr>
        <xdr:cNvPr id="41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106680</xdr:rowOff>
    </xdr:to>
    <xdr:pic>
      <xdr:nvPicPr>
        <xdr:cNvPr id="42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15240</xdr:colOff>
      <xdr:row>43</xdr:row>
      <xdr:rowOff>106680</xdr:rowOff>
    </xdr:to>
    <xdr:pic>
      <xdr:nvPicPr>
        <xdr:cNvPr id="43" name="Picture 55"/>
        <xdr:cNvPicPr>
          <a:picLocks noChangeAspect="1" noChangeArrowheads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90600" y="16503650"/>
          <a:ext cx="1524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2996;&#20070;&#35760;&#36827;&#26657;&#22253;&#25945;&#32946;&#23703;&#20301;&#25104;&#32489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2307020127</v>
          </cell>
          <cell r="D2" t="str">
            <v>鸡西实验中学</v>
          </cell>
          <cell r="E2" t="str">
            <v>初中道德与法治教师</v>
          </cell>
          <cell r="F2" t="str">
            <v>JYA01</v>
          </cell>
        </row>
        <row r="2">
          <cell r="H2">
            <v>74.4</v>
          </cell>
          <cell r="I2">
            <v>74.4</v>
          </cell>
        </row>
        <row r="3">
          <cell r="C3" t="str">
            <v>2307020125</v>
          </cell>
          <cell r="D3" t="str">
            <v>鸡西实验中学</v>
          </cell>
          <cell r="E3" t="str">
            <v>初中历史教师</v>
          </cell>
          <cell r="F3" t="str">
            <v>JYA02</v>
          </cell>
        </row>
        <row r="3">
          <cell r="H3">
            <v>80.2</v>
          </cell>
          <cell r="I3">
            <v>80.2</v>
          </cell>
        </row>
        <row r="4">
          <cell r="C4" t="str">
            <v>2307020106</v>
          </cell>
          <cell r="D4" t="str">
            <v>鸡西实验中学</v>
          </cell>
          <cell r="E4" t="str">
            <v>初中体育教师</v>
          </cell>
          <cell r="F4" t="str">
            <v>JYA03</v>
          </cell>
          <cell r="G4">
            <v>15.58</v>
          </cell>
          <cell r="H4">
            <v>54.8</v>
          </cell>
          <cell r="I4">
            <v>70.38</v>
          </cell>
        </row>
        <row r="5">
          <cell r="C5" t="str">
            <v>2307020108</v>
          </cell>
          <cell r="D5" t="str">
            <v>鸡西实验中学</v>
          </cell>
          <cell r="E5" t="str">
            <v>初中体育教师</v>
          </cell>
          <cell r="F5" t="str">
            <v>JYA03</v>
          </cell>
          <cell r="G5">
            <v>16.82</v>
          </cell>
          <cell r="H5">
            <v>59.2</v>
          </cell>
          <cell r="I5">
            <v>76.02</v>
          </cell>
        </row>
        <row r="6">
          <cell r="C6" t="str">
            <v>2307020118</v>
          </cell>
          <cell r="D6" t="str">
            <v>鸡西实验中学</v>
          </cell>
          <cell r="E6" t="str">
            <v>初中体育教师</v>
          </cell>
          <cell r="F6" t="str">
            <v>JYA03</v>
          </cell>
          <cell r="G6">
            <v>15.34</v>
          </cell>
          <cell r="H6">
            <v>63.4</v>
          </cell>
          <cell r="I6">
            <v>78.74</v>
          </cell>
        </row>
        <row r="7">
          <cell r="C7" t="str">
            <v>2307020117</v>
          </cell>
          <cell r="D7" t="str">
            <v>鸡西实验中学</v>
          </cell>
          <cell r="E7" t="str">
            <v>初中体育教师</v>
          </cell>
          <cell r="F7" t="str">
            <v>JYA03</v>
          </cell>
          <cell r="G7">
            <v>16.18</v>
          </cell>
          <cell r="H7">
            <v>66.2</v>
          </cell>
          <cell r="I7">
            <v>82.38</v>
          </cell>
        </row>
        <row r="8">
          <cell r="C8" t="str">
            <v>2307020122</v>
          </cell>
          <cell r="D8" t="str">
            <v>鸡西实验中学</v>
          </cell>
          <cell r="E8" t="str">
            <v>初中心理教师</v>
          </cell>
          <cell r="F8" t="str">
            <v>JYA04</v>
          </cell>
        </row>
        <row r="8">
          <cell r="H8">
            <v>75.2</v>
          </cell>
          <cell r="I8">
            <v>75.2</v>
          </cell>
        </row>
        <row r="9">
          <cell r="C9" t="str">
            <v>2307020201</v>
          </cell>
          <cell r="D9" t="str">
            <v>鸡西市第二中学校</v>
          </cell>
          <cell r="E9" t="str">
            <v>高中地理教师</v>
          </cell>
          <cell r="F9" t="str">
            <v>JYB01</v>
          </cell>
        </row>
        <row r="9">
          <cell r="H9">
            <v>79.6</v>
          </cell>
          <cell r="I9">
            <v>79.6</v>
          </cell>
        </row>
        <row r="10">
          <cell r="C10" t="str">
            <v>2307020202</v>
          </cell>
          <cell r="D10" t="str">
            <v>鸡西市第四中学</v>
          </cell>
          <cell r="E10" t="str">
            <v>高中体育教师（排球专项）</v>
          </cell>
          <cell r="F10" t="str">
            <v>JYC01</v>
          </cell>
          <cell r="G10">
            <v>15.86</v>
          </cell>
          <cell r="H10">
            <v>59.4</v>
          </cell>
          <cell r="I10">
            <v>75.26</v>
          </cell>
        </row>
        <row r="11">
          <cell r="C11" t="str">
            <v>2307020206</v>
          </cell>
          <cell r="D11" t="str">
            <v>鸡西市第四中学</v>
          </cell>
          <cell r="E11" t="str">
            <v>高中信息技术教师</v>
          </cell>
          <cell r="F11" t="str">
            <v>JYC02</v>
          </cell>
        </row>
        <row r="11">
          <cell r="H11">
            <v>82.2</v>
          </cell>
          <cell r="I11">
            <v>82.2</v>
          </cell>
        </row>
        <row r="12">
          <cell r="C12" t="str">
            <v>2307020213</v>
          </cell>
          <cell r="D12" t="str">
            <v>鸡西市农垦高中学校</v>
          </cell>
          <cell r="E12" t="str">
            <v>高中化学教师</v>
          </cell>
          <cell r="F12" t="str">
            <v>JYE01</v>
          </cell>
        </row>
        <row r="12">
          <cell r="H12">
            <v>75</v>
          </cell>
          <cell r="I12">
            <v>75</v>
          </cell>
        </row>
        <row r="13">
          <cell r="C13" t="str">
            <v>2307020211</v>
          </cell>
          <cell r="D13" t="str">
            <v>鸡西市农垦高中学校</v>
          </cell>
          <cell r="E13" t="str">
            <v>高中化学教师</v>
          </cell>
          <cell r="F13" t="str">
            <v>JYE01</v>
          </cell>
        </row>
        <row r="13">
          <cell r="H13">
            <v>76.4</v>
          </cell>
          <cell r="I13">
            <v>76.4</v>
          </cell>
        </row>
        <row r="14">
          <cell r="C14" t="str">
            <v>2307020221</v>
          </cell>
          <cell r="D14" t="str">
            <v>鸡西市树梁中学</v>
          </cell>
          <cell r="E14" t="str">
            <v>初中道德与法治教师</v>
          </cell>
          <cell r="F14" t="str">
            <v>JYF01</v>
          </cell>
        </row>
        <row r="14">
          <cell r="H14">
            <v>76.4</v>
          </cell>
          <cell r="I14">
            <v>76.4</v>
          </cell>
        </row>
        <row r="15">
          <cell r="C15" t="str">
            <v>2307020222</v>
          </cell>
          <cell r="D15" t="str">
            <v>鸡西市树梁中学</v>
          </cell>
          <cell r="E15" t="str">
            <v>初中道德与法治教师</v>
          </cell>
          <cell r="F15" t="str">
            <v>JYF01</v>
          </cell>
        </row>
        <row r="15">
          <cell r="H15">
            <v>84.4</v>
          </cell>
          <cell r="I15">
            <v>84.4</v>
          </cell>
        </row>
        <row r="16">
          <cell r="C16" t="str">
            <v>2307020614</v>
          </cell>
          <cell r="D16" t="str">
            <v>鸡西市树梁中学</v>
          </cell>
          <cell r="E16" t="str">
            <v>初中数学教师</v>
          </cell>
          <cell r="F16" t="str">
            <v>JYF02</v>
          </cell>
        </row>
        <row r="16">
          <cell r="H16">
            <v>79.2</v>
          </cell>
          <cell r="I16">
            <v>79.2</v>
          </cell>
        </row>
        <row r="17">
          <cell r="C17" t="str">
            <v>2307020216</v>
          </cell>
          <cell r="D17" t="str">
            <v>鸡西市树梁中学</v>
          </cell>
          <cell r="E17" t="str">
            <v>初中数学教师</v>
          </cell>
          <cell r="F17" t="str">
            <v>JYF02</v>
          </cell>
        </row>
        <row r="17">
          <cell r="H17">
            <v>80.6</v>
          </cell>
          <cell r="I17">
            <v>80.6</v>
          </cell>
        </row>
        <row r="18">
          <cell r="C18" t="str">
            <v>2307020218</v>
          </cell>
          <cell r="D18" t="str">
            <v>鸡西市树梁中学</v>
          </cell>
          <cell r="E18" t="str">
            <v>初中数学教师</v>
          </cell>
          <cell r="F18" t="str">
            <v>JYF02</v>
          </cell>
        </row>
        <row r="18">
          <cell r="H18">
            <v>82</v>
          </cell>
          <cell r="I18">
            <v>82</v>
          </cell>
        </row>
        <row r="19">
          <cell r="C19" t="str">
            <v>2307020301</v>
          </cell>
          <cell r="D19" t="str">
            <v>鸡西市树梁中学</v>
          </cell>
          <cell r="E19" t="str">
            <v>初中体育教师</v>
          </cell>
          <cell r="F19" t="str">
            <v>JYF03</v>
          </cell>
          <cell r="G19">
            <v>15.1</v>
          </cell>
          <cell r="H19">
            <v>58</v>
          </cell>
          <cell r="I19">
            <v>73.1</v>
          </cell>
        </row>
        <row r="20">
          <cell r="C20" t="str">
            <v>2307020227</v>
          </cell>
          <cell r="D20" t="str">
            <v>鸡西市树梁中学</v>
          </cell>
          <cell r="E20" t="str">
            <v>初中体育教师</v>
          </cell>
          <cell r="F20" t="str">
            <v>JYF03</v>
          </cell>
          <cell r="G20">
            <v>16.2</v>
          </cell>
          <cell r="H20">
            <v>57.6</v>
          </cell>
          <cell r="I20">
            <v>73.8</v>
          </cell>
        </row>
        <row r="21">
          <cell r="C21" t="str">
            <v>2307020304</v>
          </cell>
          <cell r="D21" t="str">
            <v>鸡西市树梁中学</v>
          </cell>
          <cell r="E21" t="str">
            <v>初中物理教师</v>
          </cell>
          <cell r="F21" t="str">
            <v>JYF04</v>
          </cell>
        </row>
        <row r="21">
          <cell r="H21">
            <v>75.8</v>
          </cell>
          <cell r="I21">
            <v>75.8</v>
          </cell>
        </row>
        <row r="22">
          <cell r="C22" t="str">
            <v>2307020306</v>
          </cell>
          <cell r="D22" t="str">
            <v>鸡西市树梁中学</v>
          </cell>
          <cell r="E22" t="str">
            <v>初中物理教师</v>
          </cell>
          <cell r="F22" t="str">
            <v>JYF04</v>
          </cell>
        </row>
        <row r="22">
          <cell r="H22">
            <v>78.4</v>
          </cell>
          <cell r="I22">
            <v>78.4</v>
          </cell>
        </row>
        <row r="23">
          <cell r="C23" t="str">
            <v>2307020324</v>
          </cell>
          <cell r="D23" t="str">
            <v>鸡西市树梁中学</v>
          </cell>
          <cell r="E23" t="str">
            <v>初中英语教师</v>
          </cell>
          <cell r="F23" t="str">
            <v>JYF05</v>
          </cell>
        </row>
        <row r="23">
          <cell r="H23">
            <v>77.8</v>
          </cell>
          <cell r="I23">
            <v>77.8</v>
          </cell>
        </row>
        <row r="24">
          <cell r="C24" t="str">
            <v>2307020319</v>
          </cell>
          <cell r="D24" t="str">
            <v>鸡西市树梁中学</v>
          </cell>
          <cell r="E24" t="str">
            <v>初中英语教师</v>
          </cell>
          <cell r="F24" t="str">
            <v>JYF05</v>
          </cell>
        </row>
        <row r="24">
          <cell r="H24">
            <v>79.4</v>
          </cell>
          <cell r="I24">
            <v>79.4</v>
          </cell>
        </row>
        <row r="25">
          <cell r="C25" t="str">
            <v>2307020325</v>
          </cell>
          <cell r="D25" t="str">
            <v>鸡西市树梁中学</v>
          </cell>
          <cell r="E25" t="str">
            <v>初中英语教师</v>
          </cell>
          <cell r="F25" t="str">
            <v>JYF05</v>
          </cell>
        </row>
        <row r="25">
          <cell r="H25">
            <v>80.4</v>
          </cell>
          <cell r="I25">
            <v>80.4</v>
          </cell>
        </row>
        <row r="26">
          <cell r="C26" t="str">
            <v>2307020311</v>
          </cell>
          <cell r="D26" t="str">
            <v>鸡西市树梁中学</v>
          </cell>
          <cell r="E26" t="str">
            <v>初中语文教师</v>
          </cell>
          <cell r="F26" t="str">
            <v>JYF06</v>
          </cell>
        </row>
        <row r="26">
          <cell r="H26">
            <v>78.4</v>
          </cell>
          <cell r="I26">
            <v>78.4</v>
          </cell>
        </row>
        <row r="27">
          <cell r="C27" t="str">
            <v>2307020309</v>
          </cell>
          <cell r="D27" t="str">
            <v>鸡西市树梁中学</v>
          </cell>
          <cell r="E27" t="str">
            <v>初中语文教师</v>
          </cell>
          <cell r="F27" t="str">
            <v>JYF06</v>
          </cell>
        </row>
        <row r="27">
          <cell r="H27">
            <v>80.6</v>
          </cell>
          <cell r="I27">
            <v>80.6</v>
          </cell>
        </row>
        <row r="28">
          <cell r="C28" t="str">
            <v>2307020310</v>
          </cell>
          <cell r="D28" t="str">
            <v>鸡西市树梁中学</v>
          </cell>
          <cell r="E28" t="str">
            <v>初中语文教师</v>
          </cell>
          <cell r="F28" t="str">
            <v>JYF06</v>
          </cell>
        </row>
        <row r="28">
          <cell r="H28">
            <v>81.8</v>
          </cell>
          <cell r="I28">
            <v>81.8</v>
          </cell>
        </row>
        <row r="29">
          <cell r="C29" t="str">
            <v>2307020406</v>
          </cell>
          <cell r="D29" t="str">
            <v>鸡西市新兴实验学校</v>
          </cell>
          <cell r="E29" t="str">
            <v>小学语文教师</v>
          </cell>
          <cell r="F29" t="str">
            <v>JYG01</v>
          </cell>
        </row>
        <row r="29">
          <cell r="H29">
            <v>84.2</v>
          </cell>
          <cell r="I29">
            <v>84.2</v>
          </cell>
        </row>
        <row r="30">
          <cell r="C30" t="str">
            <v>2307020415</v>
          </cell>
          <cell r="D30" t="str">
            <v>鸡西市师范附属小学校</v>
          </cell>
          <cell r="E30" t="str">
            <v>小学信息技术教师</v>
          </cell>
          <cell r="F30" t="str">
            <v>JYH02</v>
          </cell>
        </row>
        <row r="30">
          <cell r="H30">
            <v>76.2</v>
          </cell>
          <cell r="I30">
            <v>76.2</v>
          </cell>
        </row>
        <row r="31">
          <cell r="C31" t="str">
            <v>2307020417</v>
          </cell>
          <cell r="D31" t="str">
            <v>鸡西市师范附属小学校</v>
          </cell>
          <cell r="E31" t="str">
            <v>小学信息技术教师</v>
          </cell>
          <cell r="F31" t="str">
            <v>JYH02</v>
          </cell>
        </row>
        <row r="31">
          <cell r="H31">
            <v>78.6</v>
          </cell>
          <cell r="I31">
            <v>78.6</v>
          </cell>
        </row>
        <row r="32">
          <cell r="C32" t="str">
            <v>2307020423</v>
          </cell>
          <cell r="D32" t="str">
            <v>鸡西市师范附属小学校</v>
          </cell>
          <cell r="E32" t="str">
            <v>小学英语教师</v>
          </cell>
          <cell r="F32" t="str">
            <v>JYH03</v>
          </cell>
        </row>
        <row r="32">
          <cell r="H32">
            <v>83.4</v>
          </cell>
          <cell r="I32">
            <v>83.4</v>
          </cell>
        </row>
        <row r="33">
          <cell r="C33" t="str">
            <v>2307020413</v>
          </cell>
          <cell r="D33" t="str">
            <v>鸡西市师范附属小学校</v>
          </cell>
          <cell r="E33" t="str">
            <v>小学语文教师</v>
          </cell>
          <cell r="F33" t="str">
            <v>JYH04</v>
          </cell>
        </row>
        <row r="33">
          <cell r="H33">
            <v>78.4</v>
          </cell>
          <cell r="I33">
            <v>78.4</v>
          </cell>
        </row>
        <row r="34">
          <cell r="C34" t="str">
            <v>2307020503</v>
          </cell>
          <cell r="D34" t="str">
            <v>鸡西市和平小学</v>
          </cell>
          <cell r="E34" t="str">
            <v>小学语文教师</v>
          </cell>
          <cell r="F34" t="str">
            <v>JYI01</v>
          </cell>
        </row>
        <row r="34">
          <cell r="H34">
            <v>74.2</v>
          </cell>
          <cell r="I34">
            <v>74.2</v>
          </cell>
        </row>
        <row r="35">
          <cell r="C35" t="str">
            <v>2307020430</v>
          </cell>
          <cell r="D35" t="str">
            <v>鸡西市和平小学</v>
          </cell>
          <cell r="E35" t="str">
            <v>小学语文教师</v>
          </cell>
          <cell r="F35" t="str">
            <v>JYI01</v>
          </cell>
        </row>
        <row r="35">
          <cell r="H35">
            <v>75.6</v>
          </cell>
          <cell r="I35">
            <v>75.6</v>
          </cell>
        </row>
        <row r="36">
          <cell r="C36" t="str">
            <v>2307020613</v>
          </cell>
          <cell r="D36" t="str">
            <v>鸡西市和平小学</v>
          </cell>
          <cell r="E36" t="str">
            <v>小学语文教师</v>
          </cell>
          <cell r="F36" t="str">
            <v>JYI01</v>
          </cell>
        </row>
        <row r="36">
          <cell r="H36">
            <v>77.6</v>
          </cell>
          <cell r="I36">
            <v>77.6</v>
          </cell>
        </row>
        <row r="37">
          <cell r="C37" t="str">
            <v>2307020427</v>
          </cell>
          <cell r="D37" t="str">
            <v>鸡西市和平小学</v>
          </cell>
          <cell r="E37" t="str">
            <v>小学语文教师</v>
          </cell>
          <cell r="F37" t="str">
            <v>JYI01</v>
          </cell>
        </row>
        <row r="37">
          <cell r="H37">
            <v>82.8</v>
          </cell>
          <cell r="I37">
            <v>82.8</v>
          </cell>
        </row>
        <row r="38">
          <cell r="C38" t="str">
            <v>2307020507</v>
          </cell>
          <cell r="D38" t="str">
            <v>鸡西市南山小学</v>
          </cell>
          <cell r="E38" t="str">
            <v>小学信息技术教师</v>
          </cell>
          <cell r="F38" t="str">
            <v>JYJ01</v>
          </cell>
        </row>
        <row r="38">
          <cell r="H38">
            <v>84.8</v>
          </cell>
          <cell r="I38">
            <v>84.8</v>
          </cell>
        </row>
        <row r="39">
          <cell r="C39" t="str">
            <v>2307020516</v>
          </cell>
          <cell r="D39" t="str">
            <v>鸡西市南山小学</v>
          </cell>
          <cell r="E39" t="str">
            <v>小学语文教师</v>
          </cell>
          <cell r="F39" t="str">
            <v>JYJ02</v>
          </cell>
        </row>
        <row r="39">
          <cell r="H39">
            <v>78.6</v>
          </cell>
          <cell r="I39">
            <v>78.6</v>
          </cell>
        </row>
        <row r="40">
          <cell r="C40" t="str">
            <v>2307020515</v>
          </cell>
          <cell r="D40" t="str">
            <v>鸡西市南山小学</v>
          </cell>
          <cell r="E40" t="str">
            <v>小学语文教师</v>
          </cell>
          <cell r="F40" t="str">
            <v>JYJ02</v>
          </cell>
        </row>
        <row r="40">
          <cell r="H40">
            <v>79</v>
          </cell>
          <cell r="I40">
            <v>79</v>
          </cell>
        </row>
        <row r="41">
          <cell r="C41" t="str">
            <v>2307020509</v>
          </cell>
          <cell r="D41" t="str">
            <v>鸡西市南山小学</v>
          </cell>
          <cell r="E41" t="str">
            <v>小学语文教师</v>
          </cell>
          <cell r="F41" t="str">
            <v>JYJ02</v>
          </cell>
        </row>
        <row r="41">
          <cell r="H41">
            <v>80.4</v>
          </cell>
          <cell r="I41">
            <v>80.4</v>
          </cell>
        </row>
        <row r="42">
          <cell r="C42" t="str">
            <v>2307020514</v>
          </cell>
          <cell r="D42" t="str">
            <v>鸡西市南山小学</v>
          </cell>
          <cell r="E42" t="str">
            <v>小学语文教师</v>
          </cell>
          <cell r="F42" t="str">
            <v>JYJ02</v>
          </cell>
        </row>
        <row r="42">
          <cell r="H42">
            <v>86.8</v>
          </cell>
          <cell r="I42">
            <v>86.8</v>
          </cell>
        </row>
        <row r="43">
          <cell r="C43" t="str">
            <v>2307020523</v>
          </cell>
          <cell r="D43" t="str">
            <v>鸡西市园丁小学</v>
          </cell>
          <cell r="E43" t="str">
            <v>小学体育教师（排球专项）</v>
          </cell>
          <cell r="F43" t="str">
            <v>JYK01</v>
          </cell>
          <cell r="G43">
            <v>17.04</v>
          </cell>
          <cell r="H43">
            <v>61.4</v>
          </cell>
          <cell r="I43">
            <v>78.44</v>
          </cell>
        </row>
        <row r="44">
          <cell r="C44" t="str">
            <v>2307020530</v>
          </cell>
          <cell r="D44" t="str">
            <v>鸡西市特殊教育学校</v>
          </cell>
          <cell r="E44" t="str">
            <v>特殊教育教师（儿童康复自闭方向）</v>
          </cell>
          <cell r="F44" t="str">
            <v>JYL01</v>
          </cell>
        </row>
        <row r="44">
          <cell r="H44">
            <v>73</v>
          </cell>
          <cell r="I44">
            <v>73</v>
          </cell>
        </row>
        <row r="45">
          <cell r="C45" t="str">
            <v>2307020601</v>
          </cell>
          <cell r="D45" t="str">
            <v>鸡西市特殊教育学校</v>
          </cell>
          <cell r="E45" t="str">
            <v>特殊教育教师（儿童康复自闭方向）</v>
          </cell>
          <cell r="F45" t="str">
            <v>JYL01</v>
          </cell>
        </row>
        <row r="45">
          <cell r="H45">
            <v>75</v>
          </cell>
          <cell r="I45">
            <v>75</v>
          </cell>
        </row>
        <row r="46">
          <cell r="C46" t="str">
            <v>2307020616</v>
          </cell>
          <cell r="D46" t="str">
            <v>鸡西市特殊教育学校</v>
          </cell>
          <cell r="E46" t="str">
            <v>特殊教育教师（儿童康复自闭方向）</v>
          </cell>
          <cell r="F46" t="str">
            <v>JYL01</v>
          </cell>
        </row>
        <row r="46">
          <cell r="H46">
            <v>80.4</v>
          </cell>
          <cell r="I46">
            <v>80.4</v>
          </cell>
        </row>
        <row r="47">
          <cell r="C47" t="str">
            <v>2307020528</v>
          </cell>
          <cell r="D47" t="str">
            <v>鸡西市特殊教育学校</v>
          </cell>
          <cell r="E47" t="str">
            <v>特殊教育教师（儿童康复自闭方向）</v>
          </cell>
          <cell r="F47" t="str">
            <v>JYL01</v>
          </cell>
        </row>
        <row r="47">
          <cell r="H47">
            <v>82.2</v>
          </cell>
          <cell r="I47">
            <v>82.2</v>
          </cell>
        </row>
        <row r="48">
          <cell r="C48" t="str">
            <v>2307020526</v>
          </cell>
          <cell r="D48" t="str">
            <v>鸡西市特殊教育学校</v>
          </cell>
          <cell r="E48" t="str">
            <v>特殊教育教师（儿童康复自闭方向）</v>
          </cell>
          <cell r="F48" t="str">
            <v>JYL01</v>
          </cell>
        </row>
        <row r="48">
          <cell r="H48">
            <v>83.6</v>
          </cell>
          <cell r="I48">
            <v>83.6</v>
          </cell>
        </row>
        <row r="49">
          <cell r="C49" t="str">
            <v>2307020610</v>
          </cell>
          <cell r="D49" t="str">
            <v>鸡西市新兴实验幼儿园</v>
          </cell>
          <cell r="E49" t="str">
            <v>美术教师</v>
          </cell>
          <cell r="F49" t="str">
            <v>JYM01</v>
          </cell>
          <cell r="G49">
            <v>14.2</v>
          </cell>
          <cell r="H49">
            <v>60.8</v>
          </cell>
          <cell r="I49">
            <v>75</v>
          </cell>
        </row>
        <row r="50">
          <cell r="C50" t="str">
            <v>2307020604</v>
          </cell>
          <cell r="D50" t="str">
            <v>鸡西市新兴实验幼儿园</v>
          </cell>
          <cell r="E50" t="str">
            <v>体育教师
（幼儿）</v>
          </cell>
          <cell r="F50" t="str">
            <v>JYM02</v>
          </cell>
          <cell r="G50">
            <v>15.28</v>
          </cell>
          <cell r="H50">
            <v>56.8</v>
          </cell>
          <cell r="I50">
            <v>72.08</v>
          </cell>
        </row>
        <row r="51">
          <cell r="C51" t="str">
            <v>2307020607</v>
          </cell>
          <cell r="D51" t="str">
            <v>鸡西市新兴实验幼儿园</v>
          </cell>
          <cell r="E51" t="str">
            <v>舞蹈教师</v>
          </cell>
          <cell r="F51" t="str">
            <v>JYM03</v>
          </cell>
          <cell r="G51">
            <v>17.2</v>
          </cell>
          <cell r="H51">
            <v>66.8</v>
          </cell>
          <cell r="I51">
            <v>84</v>
          </cell>
        </row>
        <row r="52">
          <cell r="C52">
            <v>2307020701</v>
          </cell>
          <cell r="D52" t="str">
            <v>鸡西市文体广电和旅游局</v>
          </cell>
          <cell r="E52" t="str">
            <v>鸡西市侵华日军罪证陈列馆</v>
          </cell>
          <cell r="F52" t="str">
            <v>ZH02</v>
          </cell>
        </row>
        <row r="52">
          <cell r="H52">
            <v>80.5</v>
          </cell>
          <cell r="I52">
            <v>80.5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selection activeCell="O1" sqref="O1"/>
    </sheetView>
  </sheetViews>
  <sheetFormatPr defaultColWidth="9" defaultRowHeight="13.5"/>
  <cols>
    <col min="1" max="1" width="7.375" style="1" customWidth="1"/>
    <col min="2" max="2" width="5.625" style="1" customWidth="1"/>
    <col min="3" max="3" width="12" style="1" customWidth="1"/>
    <col min="4" max="4" width="14.75" style="1" customWidth="1"/>
    <col min="5" max="5" width="13.625" style="1" customWidth="1"/>
    <col min="6" max="6" width="9.875" style="1" customWidth="1"/>
    <col min="7" max="7" width="7.625" style="1" customWidth="1"/>
    <col min="8" max="8" width="9.875" style="1" customWidth="1"/>
    <col min="9" max="9" width="8" style="2" customWidth="1"/>
    <col min="10" max="10" width="8.375" style="2" customWidth="1"/>
    <col min="11" max="11" width="7.75" style="2" customWidth="1"/>
    <col min="12" max="12" width="7.75" style="3" customWidth="1"/>
    <col min="13" max="13" width="7.5" style="1" customWidth="1"/>
    <col min="14" max="14" width="11.625" style="1" customWidth="1"/>
  </cols>
  <sheetData>
    <row r="1" spans="1:2">
      <c r="A1" s="2" t="s">
        <v>0</v>
      </c>
      <c r="B1" s="2"/>
    </row>
    <row r="2" ht="5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9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ht="30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>
        <v>1</v>
      </c>
      <c r="H4" s="9">
        <v>77.8333333333333</v>
      </c>
      <c r="I4" s="12"/>
      <c r="J4" s="12">
        <f>VLOOKUP(C4:C54,[1]Sheet1!$C$2:$H$52,6,0)</f>
        <v>74.4</v>
      </c>
      <c r="K4" s="12">
        <f>VLOOKUP(C4:C54,[1]Sheet1!$C$2:$I$52,7,0)</f>
        <v>74.4</v>
      </c>
      <c r="L4" s="13">
        <f t="shared" ref="L4:L54" si="0">(H4*0.6)+(K4*0.4)</f>
        <v>76.46</v>
      </c>
      <c r="M4" s="12">
        <f>SUMPRODUCT(($F$4:$F$54=F4)*($L$4:$L$54&gt;=L4))</f>
        <v>1</v>
      </c>
      <c r="N4" s="12" t="s">
        <v>22</v>
      </c>
    </row>
    <row r="5" ht="30" customHeight="1" spans="1:14">
      <c r="A5" s="7" t="s">
        <v>23</v>
      </c>
      <c r="B5" s="7" t="s">
        <v>17</v>
      </c>
      <c r="C5" s="7" t="s">
        <v>24</v>
      </c>
      <c r="D5" s="7" t="s">
        <v>19</v>
      </c>
      <c r="E5" s="7" t="s">
        <v>25</v>
      </c>
      <c r="F5" s="7" t="s">
        <v>26</v>
      </c>
      <c r="G5" s="8">
        <v>1</v>
      </c>
      <c r="H5" s="9">
        <v>80.8333333333333</v>
      </c>
      <c r="I5" s="12"/>
      <c r="J5" s="12">
        <f>VLOOKUP(C5:C55,[1]Sheet1!$C$2:$H$52,6,0)</f>
        <v>80.2</v>
      </c>
      <c r="K5" s="12">
        <f>VLOOKUP(C5:C55,[1]Sheet1!$C$2:$I$52,7,0)</f>
        <v>80.2</v>
      </c>
      <c r="L5" s="13">
        <f t="shared" si="0"/>
        <v>80.58</v>
      </c>
      <c r="M5" s="12">
        <f>SUMPRODUCT(($F$4:$F$54=F5)*($L$4:$L$54&gt;=L5))</f>
        <v>1</v>
      </c>
      <c r="N5" s="12" t="s">
        <v>22</v>
      </c>
    </row>
    <row r="6" ht="30" customHeight="1" spans="1:14">
      <c r="A6" s="7" t="s">
        <v>27</v>
      </c>
      <c r="B6" s="7" t="s">
        <v>28</v>
      </c>
      <c r="C6" s="7" t="s">
        <v>29</v>
      </c>
      <c r="D6" s="7" t="s">
        <v>19</v>
      </c>
      <c r="E6" s="7" t="s">
        <v>30</v>
      </c>
      <c r="F6" s="7" t="s">
        <v>31</v>
      </c>
      <c r="G6" s="8">
        <v>2</v>
      </c>
      <c r="H6" s="9">
        <v>71.5</v>
      </c>
      <c r="I6" s="12">
        <f>VLOOKUP(C6:C57,[1]Sheet1!$C$2:$G$52,5,0)</f>
        <v>16.18</v>
      </c>
      <c r="J6" s="12">
        <f>VLOOKUP(C6:C57,[1]Sheet1!$C$2:$H$52,6,0)</f>
        <v>66.2</v>
      </c>
      <c r="K6" s="12">
        <f>VLOOKUP(C6:C57,[1]Sheet1!$C$2:$I$52,7,0)</f>
        <v>82.38</v>
      </c>
      <c r="L6" s="13">
        <f t="shared" si="0"/>
        <v>75.852</v>
      </c>
      <c r="M6" s="12">
        <f>SUMPRODUCT(($F$4:$F$54=F6)*($L$4:$L$54&gt;=L6))</f>
        <v>1</v>
      </c>
      <c r="N6" s="12" t="s">
        <v>22</v>
      </c>
    </row>
    <row r="7" ht="30" customHeight="1" spans="1:14">
      <c r="A7" s="7" t="s">
        <v>32</v>
      </c>
      <c r="B7" s="7" t="s">
        <v>28</v>
      </c>
      <c r="C7" s="7" t="s">
        <v>33</v>
      </c>
      <c r="D7" s="7" t="s">
        <v>19</v>
      </c>
      <c r="E7" s="7" t="s">
        <v>30</v>
      </c>
      <c r="F7" s="7" t="s">
        <v>31</v>
      </c>
      <c r="G7" s="8">
        <v>2</v>
      </c>
      <c r="H7" s="9">
        <v>70.1666666666667</v>
      </c>
      <c r="I7" s="12">
        <f>VLOOKUP(C7:C59,[1]Sheet1!$C$2:$G$52,5,0)</f>
        <v>15.34</v>
      </c>
      <c r="J7" s="12">
        <f>VLOOKUP(C7:C59,[1]Sheet1!$C$2:$H$52,6,0)</f>
        <v>63.4</v>
      </c>
      <c r="K7" s="12">
        <f>VLOOKUP(C7:C59,[1]Sheet1!$C$2:$I$52,7,0)</f>
        <v>78.74</v>
      </c>
      <c r="L7" s="13">
        <f t="shared" si="0"/>
        <v>73.596</v>
      </c>
      <c r="M7" s="12">
        <f>SUMPRODUCT(($F$4:$F$54=F7)*($L$4:$L$54&gt;=L7))</f>
        <v>2</v>
      </c>
      <c r="N7" s="12" t="s">
        <v>22</v>
      </c>
    </row>
    <row r="8" ht="30" customHeight="1" spans="1:14">
      <c r="A8" s="7" t="s">
        <v>34</v>
      </c>
      <c r="B8" s="7" t="s">
        <v>17</v>
      </c>
      <c r="C8" s="7" t="s">
        <v>35</v>
      </c>
      <c r="D8" s="7" t="s">
        <v>19</v>
      </c>
      <c r="E8" s="7" t="s">
        <v>30</v>
      </c>
      <c r="F8" s="7" t="s">
        <v>31</v>
      </c>
      <c r="G8" s="8">
        <v>2</v>
      </c>
      <c r="H8" s="9">
        <v>70.3333333333333</v>
      </c>
      <c r="I8" s="12">
        <f>VLOOKUP(C8:C60,[1]Sheet1!$C$2:$G$52,5,0)</f>
        <v>16.82</v>
      </c>
      <c r="J8" s="12">
        <f>VLOOKUP(C8:C60,[1]Sheet1!$C$2:$H$52,6,0)</f>
        <v>59.2</v>
      </c>
      <c r="K8" s="12">
        <f>VLOOKUP(C8:C60,[1]Sheet1!$C$2:$I$52,7,0)</f>
        <v>76.02</v>
      </c>
      <c r="L8" s="13">
        <f t="shared" si="0"/>
        <v>72.608</v>
      </c>
      <c r="M8" s="12">
        <f>SUMPRODUCT(($F$4:$F$54=F8)*($L$4:$L$54&gt;=L8))</f>
        <v>3</v>
      </c>
      <c r="N8" s="12"/>
    </row>
    <row r="9" ht="30" customHeight="1" spans="1:14">
      <c r="A9" s="7" t="s">
        <v>36</v>
      </c>
      <c r="B9" s="7" t="s">
        <v>28</v>
      </c>
      <c r="C9" s="7" t="s">
        <v>37</v>
      </c>
      <c r="D9" s="7" t="s">
        <v>19</v>
      </c>
      <c r="E9" s="7" t="s">
        <v>30</v>
      </c>
      <c r="F9" s="7" t="s">
        <v>31</v>
      </c>
      <c r="G9" s="8">
        <v>2</v>
      </c>
      <c r="H9" s="9">
        <v>70</v>
      </c>
      <c r="I9" s="12">
        <f>VLOOKUP(C9:C61,[1]Sheet1!$C$2:$G$52,5,0)</f>
        <v>15.58</v>
      </c>
      <c r="J9" s="12">
        <f>VLOOKUP(C9:C61,[1]Sheet1!$C$2:$H$52,6,0)</f>
        <v>54.8</v>
      </c>
      <c r="K9" s="12">
        <f>VLOOKUP(C9:C61,[1]Sheet1!$C$2:$I$52,7,0)</f>
        <v>70.38</v>
      </c>
      <c r="L9" s="13">
        <f t="shared" si="0"/>
        <v>70.152</v>
      </c>
      <c r="M9" s="12">
        <f>SUMPRODUCT(($F$4:$F$54=F9)*($L$4:$L$54&gt;=L9))</f>
        <v>4</v>
      </c>
      <c r="N9" s="12"/>
    </row>
    <row r="10" ht="30" customHeight="1" spans="1:14">
      <c r="A10" s="7" t="s">
        <v>38</v>
      </c>
      <c r="B10" s="7" t="s">
        <v>28</v>
      </c>
      <c r="C10" s="7" t="s">
        <v>39</v>
      </c>
      <c r="D10" s="7" t="s">
        <v>19</v>
      </c>
      <c r="E10" s="7" t="s">
        <v>40</v>
      </c>
      <c r="F10" s="7" t="s">
        <v>41</v>
      </c>
      <c r="G10" s="8">
        <v>1</v>
      </c>
      <c r="H10" s="9">
        <v>83.6666666666667</v>
      </c>
      <c r="I10" s="12"/>
      <c r="J10" s="12">
        <f>VLOOKUP(C10:C63,[1]Sheet1!$C$2:$H$52,6,0)</f>
        <v>75.2</v>
      </c>
      <c r="K10" s="12">
        <f>VLOOKUP(C10:C63,[1]Sheet1!$C$2:$I$52,7,0)</f>
        <v>75.2</v>
      </c>
      <c r="L10" s="13">
        <f t="shared" si="0"/>
        <v>80.28</v>
      </c>
      <c r="M10" s="12">
        <f>SUMPRODUCT(($F$4:$F$54=F10)*($L$4:$L$54&gt;=L10))</f>
        <v>1</v>
      </c>
      <c r="N10" s="12" t="s">
        <v>22</v>
      </c>
    </row>
    <row r="11" ht="30" customHeight="1" spans="1:14">
      <c r="A11" s="7" t="s">
        <v>42</v>
      </c>
      <c r="B11" s="7" t="s">
        <v>17</v>
      </c>
      <c r="C11" s="7" t="s">
        <v>43</v>
      </c>
      <c r="D11" s="7" t="s">
        <v>44</v>
      </c>
      <c r="E11" s="7" t="s">
        <v>45</v>
      </c>
      <c r="F11" s="7" t="s">
        <v>46</v>
      </c>
      <c r="G11" s="8">
        <v>1</v>
      </c>
      <c r="H11" s="9">
        <v>72.6666666666667</v>
      </c>
      <c r="I11" s="12"/>
      <c r="J11" s="12">
        <f>VLOOKUP(C11:C65,[1]Sheet1!$C$2:$H$52,6,0)</f>
        <v>79.6</v>
      </c>
      <c r="K11" s="12">
        <f>VLOOKUP(C11:C65,[1]Sheet1!$C$2:$I$52,7,0)</f>
        <v>79.6</v>
      </c>
      <c r="L11" s="13">
        <f t="shared" si="0"/>
        <v>75.44</v>
      </c>
      <c r="M11" s="12">
        <f>SUMPRODUCT(($F$4:$F$54=F11)*($L$4:$L$54&gt;=L11))</f>
        <v>1</v>
      </c>
      <c r="N11" s="12" t="s">
        <v>22</v>
      </c>
    </row>
    <row r="12" ht="30" customHeight="1" spans="1:14">
      <c r="A12" s="7" t="s">
        <v>47</v>
      </c>
      <c r="B12" s="7" t="s">
        <v>28</v>
      </c>
      <c r="C12" s="7" t="s">
        <v>48</v>
      </c>
      <c r="D12" s="7" t="s">
        <v>49</v>
      </c>
      <c r="E12" s="7" t="s">
        <v>50</v>
      </c>
      <c r="F12" s="7" t="s">
        <v>51</v>
      </c>
      <c r="G12" s="8">
        <v>1</v>
      </c>
      <c r="H12" s="9">
        <v>68.1666666666667</v>
      </c>
      <c r="I12" s="12">
        <f>VLOOKUP(C12:C66,[1]Sheet1!$C$2:$G$52,5,0)</f>
        <v>15.86</v>
      </c>
      <c r="J12" s="12">
        <f>VLOOKUP(C12:C66,[1]Sheet1!$C$2:$H$52,6,0)</f>
        <v>59.4</v>
      </c>
      <c r="K12" s="12">
        <f>VLOOKUP(C12:C66,[1]Sheet1!$C$2:$I$52,7,0)</f>
        <v>75.26</v>
      </c>
      <c r="L12" s="13">
        <f t="shared" si="0"/>
        <v>71.004</v>
      </c>
      <c r="M12" s="12">
        <f>SUMPRODUCT(($F$4:$F$54=F12)*($L$4:$L$54&gt;=L12))</f>
        <v>1</v>
      </c>
      <c r="N12" s="12" t="s">
        <v>22</v>
      </c>
    </row>
    <row r="13" ht="30" customHeight="1" spans="1:14">
      <c r="A13" s="7" t="s">
        <v>52</v>
      </c>
      <c r="B13" s="7" t="s">
        <v>17</v>
      </c>
      <c r="C13" s="7" t="s">
        <v>53</v>
      </c>
      <c r="D13" s="7" t="s">
        <v>49</v>
      </c>
      <c r="E13" s="7" t="s">
        <v>54</v>
      </c>
      <c r="F13" s="7" t="s">
        <v>55</v>
      </c>
      <c r="G13" s="8">
        <v>1</v>
      </c>
      <c r="H13" s="9">
        <v>70.5</v>
      </c>
      <c r="I13" s="12"/>
      <c r="J13" s="12">
        <f>VLOOKUP(C13:C67,[1]Sheet1!$C$2:$H$52,6,0)</f>
        <v>82.2</v>
      </c>
      <c r="K13" s="12">
        <f>VLOOKUP(C13:C67,[1]Sheet1!$C$2:$I$52,7,0)</f>
        <v>82.2</v>
      </c>
      <c r="L13" s="13">
        <f t="shared" si="0"/>
        <v>75.18</v>
      </c>
      <c r="M13" s="12">
        <f>SUMPRODUCT(($F$4:$F$54=F13)*($L$4:$L$54&gt;=L13))</f>
        <v>1</v>
      </c>
      <c r="N13" s="12" t="s">
        <v>22</v>
      </c>
    </row>
    <row r="14" ht="30" customHeight="1" spans="1:14">
      <c r="A14" s="7" t="s">
        <v>56</v>
      </c>
      <c r="B14" s="7" t="s">
        <v>17</v>
      </c>
      <c r="C14" s="7" t="s">
        <v>57</v>
      </c>
      <c r="D14" s="7" t="s">
        <v>58</v>
      </c>
      <c r="E14" s="7" t="s">
        <v>59</v>
      </c>
      <c r="F14" s="7" t="s">
        <v>60</v>
      </c>
      <c r="G14" s="8">
        <v>2</v>
      </c>
      <c r="H14" s="9">
        <v>74.1666666666667</v>
      </c>
      <c r="I14" s="12"/>
      <c r="J14" s="12">
        <f>VLOOKUP(C14:C72,[1]Sheet1!$C$2:$H$52,6,0)</f>
        <v>76.4</v>
      </c>
      <c r="K14" s="12">
        <f>VLOOKUP(C14:C72,[1]Sheet1!$C$2:$I$52,7,0)</f>
        <v>76.4</v>
      </c>
      <c r="L14" s="13">
        <f t="shared" si="0"/>
        <v>75.06</v>
      </c>
      <c r="M14" s="12">
        <f>SUMPRODUCT(($F$4:$F$54=F14)*($L$4:$L$54&gt;=L14))</f>
        <v>1</v>
      </c>
      <c r="N14" s="12" t="s">
        <v>22</v>
      </c>
    </row>
    <row r="15" ht="30" customHeight="1" spans="1:14">
      <c r="A15" s="7" t="s">
        <v>61</v>
      </c>
      <c r="B15" s="7" t="s">
        <v>17</v>
      </c>
      <c r="C15" s="7" t="s">
        <v>62</v>
      </c>
      <c r="D15" s="7" t="s">
        <v>58</v>
      </c>
      <c r="E15" s="7" t="s">
        <v>59</v>
      </c>
      <c r="F15" s="7" t="s">
        <v>60</v>
      </c>
      <c r="G15" s="8">
        <v>2</v>
      </c>
      <c r="H15" s="9">
        <v>71.6666666666667</v>
      </c>
      <c r="I15" s="12"/>
      <c r="J15" s="12">
        <f>VLOOKUP(C15:C73,[1]Sheet1!$C$2:$H$52,6,0)</f>
        <v>75</v>
      </c>
      <c r="K15" s="12">
        <f>VLOOKUP(C15:C73,[1]Sheet1!$C$2:$I$52,7,0)</f>
        <v>75</v>
      </c>
      <c r="L15" s="13">
        <f t="shared" si="0"/>
        <v>73</v>
      </c>
      <c r="M15" s="12">
        <f>SUMPRODUCT(($F$4:$F$54=F15)*($L$4:$L$54&gt;=L15))</f>
        <v>2</v>
      </c>
      <c r="N15" s="12" t="s">
        <v>22</v>
      </c>
    </row>
    <row r="16" ht="30" customHeight="1" spans="1:14">
      <c r="A16" s="7" t="s">
        <v>63</v>
      </c>
      <c r="B16" s="7" t="s">
        <v>17</v>
      </c>
      <c r="C16" s="7" t="s">
        <v>64</v>
      </c>
      <c r="D16" s="7" t="s">
        <v>65</v>
      </c>
      <c r="E16" s="7" t="s">
        <v>20</v>
      </c>
      <c r="F16" s="7" t="s">
        <v>66</v>
      </c>
      <c r="G16" s="8">
        <v>2</v>
      </c>
      <c r="H16" s="9">
        <v>84.6666666666667</v>
      </c>
      <c r="I16" s="12"/>
      <c r="J16" s="12">
        <f>VLOOKUP(C16:C77,[1]Sheet1!$C$2:$H$52,6,0)</f>
        <v>84.4</v>
      </c>
      <c r="K16" s="12">
        <f>VLOOKUP(C16:C77,[1]Sheet1!$C$2:$I$52,7,0)</f>
        <v>84.4</v>
      </c>
      <c r="L16" s="13">
        <f t="shared" si="0"/>
        <v>84.56</v>
      </c>
      <c r="M16" s="12">
        <f>SUMPRODUCT(($F$4:$F$54=F16)*($L$4:$L$54&gt;=L16))</f>
        <v>1</v>
      </c>
      <c r="N16" s="12" t="s">
        <v>22</v>
      </c>
    </row>
    <row r="17" ht="30" customHeight="1" spans="1:14">
      <c r="A17" s="7" t="s">
        <v>67</v>
      </c>
      <c r="B17" s="7" t="s">
        <v>17</v>
      </c>
      <c r="C17" s="7" t="s">
        <v>68</v>
      </c>
      <c r="D17" s="7" t="s">
        <v>65</v>
      </c>
      <c r="E17" s="7" t="s">
        <v>20</v>
      </c>
      <c r="F17" s="7" t="s">
        <v>66</v>
      </c>
      <c r="G17" s="8">
        <v>2</v>
      </c>
      <c r="H17" s="9">
        <v>76.3333333333333</v>
      </c>
      <c r="I17" s="12"/>
      <c r="J17" s="12">
        <f>VLOOKUP(C17:C78,[1]Sheet1!$C$2:$H$52,6,0)</f>
        <v>76.4</v>
      </c>
      <c r="K17" s="12">
        <f>VLOOKUP(C17:C78,[1]Sheet1!$C$2:$I$52,7,0)</f>
        <v>76.4</v>
      </c>
      <c r="L17" s="13">
        <f t="shared" si="0"/>
        <v>76.36</v>
      </c>
      <c r="M17" s="12">
        <f>SUMPRODUCT(($F$4:$F$54=F17)*($L$4:$L$54&gt;=L17))</f>
        <v>2</v>
      </c>
      <c r="N17" s="12" t="s">
        <v>22</v>
      </c>
    </row>
    <row r="18" ht="30" customHeight="1" spans="1:14">
      <c r="A18" s="7" t="s">
        <v>69</v>
      </c>
      <c r="B18" s="7" t="s">
        <v>17</v>
      </c>
      <c r="C18" s="7" t="s">
        <v>70</v>
      </c>
      <c r="D18" s="7" t="s">
        <v>65</v>
      </c>
      <c r="E18" s="7" t="s">
        <v>71</v>
      </c>
      <c r="F18" s="7" t="s">
        <v>72</v>
      </c>
      <c r="G18" s="8">
        <v>1</v>
      </c>
      <c r="H18" s="9">
        <v>81.5</v>
      </c>
      <c r="I18" s="12"/>
      <c r="J18" s="12">
        <f>VLOOKUP(C18:C80,[1]Sheet1!$C$2:$H$52,6,0)</f>
        <v>82</v>
      </c>
      <c r="K18" s="12">
        <f>VLOOKUP(C18:C80,[1]Sheet1!$C$2:$I$52,7,0)</f>
        <v>82</v>
      </c>
      <c r="L18" s="13">
        <f t="shared" si="0"/>
        <v>81.7</v>
      </c>
      <c r="M18" s="12">
        <f>SUMPRODUCT(($F$4:$F$54=F18)*($L$4:$L$54&gt;=L18))</f>
        <v>1</v>
      </c>
      <c r="N18" s="12" t="s">
        <v>22</v>
      </c>
    </row>
    <row r="19" ht="30" customHeight="1" spans="1:14">
      <c r="A19" s="7" t="s">
        <v>73</v>
      </c>
      <c r="B19" s="7" t="s">
        <v>28</v>
      </c>
      <c r="C19" s="7" t="s">
        <v>74</v>
      </c>
      <c r="D19" s="7" t="s">
        <v>65</v>
      </c>
      <c r="E19" s="7" t="s">
        <v>71</v>
      </c>
      <c r="F19" s="7" t="s">
        <v>72</v>
      </c>
      <c r="G19" s="8">
        <v>1</v>
      </c>
      <c r="H19" s="9">
        <v>81.6666666666667</v>
      </c>
      <c r="I19" s="12"/>
      <c r="J19" s="12">
        <f>VLOOKUP(C19:C81,[1]Sheet1!$C$2:$H$52,6,0)</f>
        <v>79.2</v>
      </c>
      <c r="K19" s="12">
        <f>VLOOKUP(C19:C81,[1]Sheet1!$C$2:$I$52,7,0)</f>
        <v>79.2</v>
      </c>
      <c r="L19" s="13">
        <f t="shared" si="0"/>
        <v>80.68</v>
      </c>
      <c r="M19" s="12">
        <f>SUMPRODUCT(($F$4:$F$54=F19)*($L$4:$L$54&gt;=L19))</f>
        <v>2</v>
      </c>
      <c r="N19" s="12"/>
    </row>
    <row r="20" ht="30" customHeight="1" spans="1:14">
      <c r="A20" s="7" t="s">
        <v>75</v>
      </c>
      <c r="B20" s="7" t="s">
        <v>17</v>
      </c>
      <c r="C20" s="7" t="s">
        <v>76</v>
      </c>
      <c r="D20" s="7" t="s">
        <v>65</v>
      </c>
      <c r="E20" s="7" t="s">
        <v>71</v>
      </c>
      <c r="F20" s="7" t="s">
        <v>72</v>
      </c>
      <c r="G20" s="8">
        <v>1</v>
      </c>
      <c r="H20" s="9">
        <v>80.5</v>
      </c>
      <c r="I20" s="12"/>
      <c r="J20" s="12">
        <f>VLOOKUP(C20:C82,[1]Sheet1!$C$2:$H$52,6,0)</f>
        <v>80.6</v>
      </c>
      <c r="K20" s="12">
        <f>VLOOKUP(C20:C82,[1]Sheet1!$C$2:$I$52,7,0)</f>
        <v>80.6</v>
      </c>
      <c r="L20" s="13">
        <f t="shared" si="0"/>
        <v>80.54</v>
      </c>
      <c r="M20" s="12">
        <f>SUMPRODUCT(($F$4:$F$54=F20)*($L$4:$L$54&gt;=L20))</f>
        <v>3</v>
      </c>
      <c r="N20" s="12"/>
    </row>
    <row r="21" ht="30" customHeight="1" spans="1:14">
      <c r="A21" s="7" t="s">
        <v>77</v>
      </c>
      <c r="B21" s="7" t="s">
        <v>28</v>
      </c>
      <c r="C21" s="7" t="s">
        <v>78</v>
      </c>
      <c r="D21" s="7" t="s">
        <v>65</v>
      </c>
      <c r="E21" s="7" t="s">
        <v>30</v>
      </c>
      <c r="F21" s="7" t="s">
        <v>79</v>
      </c>
      <c r="G21" s="8">
        <v>1</v>
      </c>
      <c r="H21" s="9">
        <v>73.8333333333333</v>
      </c>
      <c r="I21" s="12">
        <f>VLOOKUP(C21:C83,[1]Sheet1!$C$2:$G$52,5,0)</f>
        <v>16.2</v>
      </c>
      <c r="J21" s="12">
        <f>VLOOKUP(C21:C83,[1]Sheet1!$C$2:$H$52,6,0)</f>
        <v>57.6</v>
      </c>
      <c r="K21" s="12">
        <f>VLOOKUP(C21:C83,[1]Sheet1!$C$2:$I$52,7,0)</f>
        <v>73.8</v>
      </c>
      <c r="L21" s="13">
        <f t="shared" si="0"/>
        <v>73.82</v>
      </c>
      <c r="M21" s="12">
        <f>SUMPRODUCT(($F$4:$F$54=F21)*($L$4:$L$54&gt;=L21))</f>
        <v>1</v>
      </c>
      <c r="N21" s="12" t="s">
        <v>22</v>
      </c>
    </row>
    <row r="22" ht="30" customHeight="1" spans="1:14">
      <c r="A22" s="7" t="s">
        <v>80</v>
      </c>
      <c r="B22" s="7" t="s">
        <v>17</v>
      </c>
      <c r="C22" s="7" t="s">
        <v>81</v>
      </c>
      <c r="D22" s="7" t="s">
        <v>65</v>
      </c>
      <c r="E22" s="7" t="s">
        <v>30</v>
      </c>
      <c r="F22" s="7" t="s">
        <v>79</v>
      </c>
      <c r="G22" s="8">
        <v>1</v>
      </c>
      <c r="H22" s="9">
        <v>73.3333333333333</v>
      </c>
      <c r="I22" s="12">
        <f>VLOOKUP(C22:C84,[1]Sheet1!$C$2:$G$52,5,0)</f>
        <v>15.1</v>
      </c>
      <c r="J22" s="12">
        <f>VLOOKUP(C22:C84,[1]Sheet1!$C$2:$H$52,6,0)</f>
        <v>58</v>
      </c>
      <c r="K22" s="12">
        <f>VLOOKUP(C22:C84,[1]Sheet1!$C$2:$I$52,7,0)</f>
        <v>73.1</v>
      </c>
      <c r="L22" s="13">
        <f t="shared" si="0"/>
        <v>73.24</v>
      </c>
      <c r="M22" s="12">
        <f>SUMPRODUCT(($F$4:$F$54=F22)*($L$4:$L$54&gt;=L22))</f>
        <v>2</v>
      </c>
      <c r="N22" s="12"/>
    </row>
    <row r="23" ht="30" customHeight="1" spans="1:14">
      <c r="A23" s="7" t="s">
        <v>82</v>
      </c>
      <c r="B23" s="7" t="s">
        <v>17</v>
      </c>
      <c r="C23" s="7" t="s">
        <v>83</v>
      </c>
      <c r="D23" s="7" t="s">
        <v>65</v>
      </c>
      <c r="E23" s="7" t="s">
        <v>84</v>
      </c>
      <c r="F23" s="7" t="s">
        <v>85</v>
      </c>
      <c r="G23" s="8">
        <v>1</v>
      </c>
      <c r="H23" s="9">
        <v>83.3333333333333</v>
      </c>
      <c r="I23" s="12"/>
      <c r="J23" s="12">
        <f>VLOOKUP(C23:C86,[1]Sheet1!$C$2:$H$52,6,0)</f>
        <v>78.4</v>
      </c>
      <c r="K23" s="12">
        <f>VLOOKUP(C23:C86,[1]Sheet1!$C$2:$I$52,7,0)</f>
        <v>78.4</v>
      </c>
      <c r="L23" s="13">
        <f t="shared" si="0"/>
        <v>81.36</v>
      </c>
      <c r="M23" s="12">
        <f>SUMPRODUCT(($F$4:$F$54=F23)*($L$4:$L$54&gt;=L23))</f>
        <v>1</v>
      </c>
      <c r="N23" s="12" t="s">
        <v>22</v>
      </c>
    </row>
    <row r="24" ht="30" customHeight="1" spans="1:14">
      <c r="A24" s="7" t="s">
        <v>86</v>
      </c>
      <c r="B24" s="7" t="s">
        <v>17</v>
      </c>
      <c r="C24" s="7" t="s">
        <v>87</v>
      </c>
      <c r="D24" s="7" t="s">
        <v>65</v>
      </c>
      <c r="E24" s="7" t="s">
        <v>84</v>
      </c>
      <c r="F24" s="7" t="s">
        <v>85</v>
      </c>
      <c r="G24" s="8">
        <v>1</v>
      </c>
      <c r="H24" s="9">
        <v>75.1666666666667</v>
      </c>
      <c r="I24" s="12"/>
      <c r="J24" s="12">
        <f>VLOOKUP(C24:C87,[1]Sheet1!$C$2:$H$52,6,0)</f>
        <v>75.8</v>
      </c>
      <c r="K24" s="12">
        <f>VLOOKUP(C24:C87,[1]Sheet1!$C$2:$I$52,7,0)</f>
        <v>75.8</v>
      </c>
      <c r="L24" s="13">
        <f t="shared" si="0"/>
        <v>75.42</v>
      </c>
      <c r="M24" s="12">
        <f>SUMPRODUCT(($F$4:$F$54=F24)*($L$4:$L$54&gt;=L24))</f>
        <v>2</v>
      </c>
      <c r="N24" s="12"/>
    </row>
    <row r="25" ht="30" customHeight="1" spans="1:14">
      <c r="A25" s="7" t="s">
        <v>88</v>
      </c>
      <c r="B25" s="7" t="s">
        <v>17</v>
      </c>
      <c r="C25" s="7" t="s">
        <v>89</v>
      </c>
      <c r="D25" s="7" t="s">
        <v>65</v>
      </c>
      <c r="E25" s="7" t="s">
        <v>90</v>
      </c>
      <c r="F25" s="7" t="s">
        <v>91</v>
      </c>
      <c r="G25" s="8">
        <v>1</v>
      </c>
      <c r="H25" s="9">
        <v>81.8333333333333</v>
      </c>
      <c r="I25" s="12"/>
      <c r="J25" s="12">
        <f>VLOOKUP(C25:C88,[1]Sheet1!$C$2:$H$52,6,0)</f>
        <v>79.4</v>
      </c>
      <c r="K25" s="12">
        <f>VLOOKUP(C25:C88,[1]Sheet1!$C$2:$I$52,7,0)</f>
        <v>79.4</v>
      </c>
      <c r="L25" s="13">
        <f t="shared" si="0"/>
        <v>80.86</v>
      </c>
      <c r="M25" s="12">
        <f>SUMPRODUCT(($F$4:$F$54=F25)*($L$4:$L$54&gt;=L25))</f>
        <v>1</v>
      </c>
      <c r="N25" s="12" t="s">
        <v>22</v>
      </c>
    </row>
    <row r="26" ht="30" customHeight="1" spans="1:14">
      <c r="A26" s="7" t="s">
        <v>92</v>
      </c>
      <c r="B26" s="7" t="s">
        <v>17</v>
      </c>
      <c r="C26" s="7" t="s">
        <v>93</v>
      </c>
      <c r="D26" s="7" t="s">
        <v>65</v>
      </c>
      <c r="E26" s="7" t="s">
        <v>90</v>
      </c>
      <c r="F26" s="7" t="s">
        <v>91</v>
      </c>
      <c r="G26" s="8">
        <v>1</v>
      </c>
      <c r="H26" s="9">
        <v>81.8333333333333</v>
      </c>
      <c r="I26" s="12"/>
      <c r="J26" s="12">
        <f>VLOOKUP(C26:C89,[1]Sheet1!$C$2:$H$52,6,0)</f>
        <v>77.8</v>
      </c>
      <c r="K26" s="12">
        <f>VLOOKUP(C26:C89,[1]Sheet1!$C$2:$I$52,7,0)</f>
        <v>77.8</v>
      </c>
      <c r="L26" s="13">
        <f t="shared" si="0"/>
        <v>80.22</v>
      </c>
      <c r="M26" s="12">
        <f>SUMPRODUCT(($F$4:$F$54=F26)*($L$4:$L$54&gt;=L26))</f>
        <v>2</v>
      </c>
      <c r="N26" s="12"/>
    </row>
    <row r="27" ht="30" customHeight="1" spans="1:14">
      <c r="A27" s="7" t="s">
        <v>94</v>
      </c>
      <c r="B27" s="7" t="s">
        <v>17</v>
      </c>
      <c r="C27" s="7" t="s">
        <v>95</v>
      </c>
      <c r="D27" s="7" t="s">
        <v>65</v>
      </c>
      <c r="E27" s="7" t="s">
        <v>90</v>
      </c>
      <c r="F27" s="7" t="s">
        <v>91</v>
      </c>
      <c r="G27" s="8">
        <v>1</v>
      </c>
      <c r="H27" s="9">
        <v>78.8333333333333</v>
      </c>
      <c r="I27" s="12"/>
      <c r="J27" s="12">
        <f>VLOOKUP(C27:C90,[1]Sheet1!$C$2:$H$52,6,0)</f>
        <v>80.4</v>
      </c>
      <c r="K27" s="12">
        <f>VLOOKUP(C27:C90,[1]Sheet1!$C$2:$I$52,7,0)</f>
        <v>80.4</v>
      </c>
      <c r="L27" s="13">
        <f t="shared" si="0"/>
        <v>79.46</v>
      </c>
      <c r="M27" s="12">
        <f>SUMPRODUCT(($F$4:$F$54=F27)*($L$4:$L$54&gt;=L27))</f>
        <v>3</v>
      </c>
      <c r="N27" s="12"/>
    </row>
    <row r="28" ht="30" customHeight="1" spans="1:14">
      <c r="A28" s="7" t="s">
        <v>96</v>
      </c>
      <c r="B28" s="7" t="s">
        <v>17</v>
      </c>
      <c r="C28" s="7" t="s">
        <v>97</v>
      </c>
      <c r="D28" s="7" t="s">
        <v>65</v>
      </c>
      <c r="E28" s="7" t="s">
        <v>98</v>
      </c>
      <c r="F28" s="7" t="s">
        <v>99</v>
      </c>
      <c r="G28" s="8">
        <v>1</v>
      </c>
      <c r="H28" s="9">
        <v>80.1666666666667</v>
      </c>
      <c r="I28" s="12"/>
      <c r="J28" s="12">
        <f>VLOOKUP(C28:C91,[1]Sheet1!$C$2:$H$52,6,0)</f>
        <v>80.6</v>
      </c>
      <c r="K28" s="12">
        <f>VLOOKUP(C28:C91,[1]Sheet1!$C$2:$I$52,7,0)</f>
        <v>80.6</v>
      </c>
      <c r="L28" s="13">
        <f t="shared" si="0"/>
        <v>80.34</v>
      </c>
      <c r="M28" s="12">
        <f>SUMPRODUCT(($F$4:$F$54=F28)*($L$4:$L$54&gt;=L28))</f>
        <v>1</v>
      </c>
      <c r="N28" s="12" t="s">
        <v>22</v>
      </c>
    </row>
    <row r="29" ht="30" customHeight="1" spans="1:14">
      <c r="A29" s="7" t="s">
        <v>100</v>
      </c>
      <c r="B29" s="7" t="s">
        <v>17</v>
      </c>
      <c r="C29" s="7" t="s">
        <v>101</v>
      </c>
      <c r="D29" s="7" t="s">
        <v>65</v>
      </c>
      <c r="E29" s="7" t="s">
        <v>98</v>
      </c>
      <c r="F29" s="7" t="s">
        <v>99</v>
      </c>
      <c r="G29" s="8">
        <v>1</v>
      </c>
      <c r="H29" s="9">
        <v>76.6666666666667</v>
      </c>
      <c r="I29" s="12"/>
      <c r="J29" s="12">
        <f>VLOOKUP(C29:C92,[1]Sheet1!$C$2:$H$52,6,0)</f>
        <v>78.4</v>
      </c>
      <c r="K29" s="12">
        <f>VLOOKUP(C29:C92,[1]Sheet1!$C$2:$I$52,7,0)</f>
        <v>78.4</v>
      </c>
      <c r="L29" s="13">
        <f t="shared" si="0"/>
        <v>77.36</v>
      </c>
      <c r="M29" s="12">
        <f>SUMPRODUCT(($F$4:$F$54=F29)*($L$4:$L$54&gt;=L29))</f>
        <v>2</v>
      </c>
      <c r="N29" s="12"/>
    </row>
    <row r="30" ht="30" customHeight="1" spans="1:14">
      <c r="A30" s="7" t="s">
        <v>102</v>
      </c>
      <c r="B30" s="7" t="s">
        <v>17</v>
      </c>
      <c r="C30" s="7" t="s">
        <v>103</v>
      </c>
      <c r="D30" s="7" t="s">
        <v>65</v>
      </c>
      <c r="E30" s="7" t="s">
        <v>98</v>
      </c>
      <c r="F30" s="7" t="s">
        <v>99</v>
      </c>
      <c r="G30" s="8">
        <v>1</v>
      </c>
      <c r="H30" s="9">
        <v>72.5</v>
      </c>
      <c r="I30" s="12"/>
      <c r="J30" s="12">
        <f>VLOOKUP(C30:C93,[1]Sheet1!$C$2:$H$52,6,0)</f>
        <v>81.8</v>
      </c>
      <c r="K30" s="12">
        <f>VLOOKUP(C30:C93,[1]Sheet1!$C$2:$I$52,7,0)</f>
        <v>81.8</v>
      </c>
      <c r="L30" s="13">
        <f t="shared" si="0"/>
        <v>76.22</v>
      </c>
      <c r="M30" s="12">
        <f>SUMPRODUCT(($F$4:$F$54=F30)*($L$4:$L$54&gt;=L30))</f>
        <v>3</v>
      </c>
      <c r="N30" s="12"/>
    </row>
    <row r="31" ht="30" customHeight="1" spans="1:14">
      <c r="A31" s="7" t="s">
        <v>104</v>
      </c>
      <c r="B31" s="7" t="s">
        <v>17</v>
      </c>
      <c r="C31" s="7" t="s">
        <v>105</v>
      </c>
      <c r="D31" s="7" t="s">
        <v>106</v>
      </c>
      <c r="E31" s="7" t="s">
        <v>107</v>
      </c>
      <c r="F31" s="7" t="s">
        <v>108</v>
      </c>
      <c r="G31" s="8">
        <v>1</v>
      </c>
      <c r="H31" s="9">
        <v>75.5</v>
      </c>
      <c r="I31" s="12"/>
      <c r="J31" s="12">
        <f>VLOOKUP(C31:C95,[1]Sheet1!$C$2:$H$52,6,0)</f>
        <v>84.2</v>
      </c>
      <c r="K31" s="12">
        <f>VLOOKUP(C31:C95,[1]Sheet1!$C$2:$I$52,7,0)</f>
        <v>84.2</v>
      </c>
      <c r="L31" s="13">
        <f t="shared" si="0"/>
        <v>78.98</v>
      </c>
      <c r="M31" s="12">
        <f>SUMPRODUCT(($F$4:$F$54=F31)*($L$4:$L$54&gt;=L31))</f>
        <v>1</v>
      </c>
      <c r="N31" s="12" t="s">
        <v>22</v>
      </c>
    </row>
    <row r="32" ht="30" customHeight="1" spans="1:14">
      <c r="A32" s="7" t="s">
        <v>109</v>
      </c>
      <c r="B32" s="7" t="s">
        <v>28</v>
      </c>
      <c r="C32" s="7" t="s">
        <v>110</v>
      </c>
      <c r="D32" s="7" t="s">
        <v>111</v>
      </c>
      <c r="E32" s="7" t="s">
        <v>112</v>
      </c>
      <c r="F32" s="7" t="s">
        <v>113</v>
      </c>
      <c r="G32" s="8">
        <v>1</v>
      </c>
      <c r="H32" s="9">
        <v>81.1666666666667</v>
      </c>
      <c r="I32" s="12"/>
      <c r="J32" s="12">
        <f>VLOOKUP(C32:C90,[1]Sheet1!$C$2:$H$52,6,0)</f>
        <v>76.2</v>
      </c>
      <c r="K32" s="12">
        <f>VLOOKUP(C32:C90,[1]Sheet1!$C$2:$I$52,7,0)</f>
        <v>76.2</v>
      </c>
      <c r="L32" s="13">
        <f t="shared" si="0"/>
        <v>79.18</v>
      </c>
      <c r="M32" s="12">
        <f>SUMPRODUCT(($F$4:$F$54=F32)*($L$4:$L$54&gt;=L32))</f>
        <v>1</v>
      </c>
      <c r="N32" s="12" t="s">
        <v>22</v>
      </c>
    </row>
    <row r="33" ht="30" customHeight="1" spans="1:14">
      <c r="A33" s="7" t="s">
        <v>114</v>
      </c>
      <c r="B33" s="7" t="s">
        <v>17</v>
      </c>
      <c r="C33" s="7" t="s">
        <v>115</v>
      </c>
      <c r="D33" s="7" t="s">
        <v>111</v>
      </c>
      <c r="E33" s="7" t="s">
        <v>112</v>
      </c>
      <c r="F33" s="7" t="s">
        <v>113</v>
      </c>
      <c r="G33" s="8">
        <v>1</v>
      </c>
      <c r="H33" s="9">
        <v>74.6666666666667</v>
      </c>
      <c r="I33" s="12"/>
      <c r="J33" s="12">
        <f>VLOOKUP(C33:C92,[1]Sheet1!$C$2:$H$52,6,0)</f>
        <v>78.6</v>
      </c>
      <c r="K33" s="12">
        <f>VLOOKUP(C33:C92,[1]Sheet1!$C$2:$I$52,7,0)</f>
        <v>78.6</v>
      </c>
      <c r="L33" s="13">
        <f t="shared" si="0"/>
        <v>76.24</v>
      </c>
      <c r="M33" s="12">
        <f>SUMPRODUCT(($F$4:$F$54=F33)*($L$4:$L$54&gt;=L33))</f>
        <v>2</v>
      </c>
      <c r="N33" s="12"/>
    </row>
    <row r="34" ht="30" customHeight="1" spans="1:14">
      <c r="A34" s="7" t="s">
        <v>116</v>
      </c>
      <c r="B34" s="7" t="s">
        <v>17</v>
      </c>
      <c r="C34" s="7" t="s">
        <v>117</v>
      </c>
      <c r="D34" s="7" t="s">
        <v>111</v>
      </c>
      <c r="E34" s="7" t="s">
        <v>118</v>
      </c>
      <c r="F34" s="7" t="s">
        <v>119</v>
      </c>
      <c r="G34" s="8">
        <v>1</v>
      </c>
      <c r="H34" s="9">
        <v>75.5</v>
      </c>
      <c r="I34" s="12"/>
      <c r="J34" s="12">
        <f>VLOOKUP(C34:C93,[1]Sheet1!$C$2:$H$52,6,0)</f>
        <v>83.4</v>
      </c>
      <c r="K34" s="12">
        <f>VLOOKUP(C34:C93,[1]Sheet1!$C$2:$I$52,7,0)</f>
        <v>83.4</v>
      </c>
      <c r="L34" s="13">
        <f t="shared" si="0"/>
        <v>78.66</v>
      </c>
      <c r="M34" s="12">
        <f>SUMPRODUCT(($F$4:$F$54=F34)*($L$4:$L$54&gt;=L34))</f>
        <v>1</v>
      </c>
      <c r="N34" s="12" t="s">
        <v>22</v>
      </c>
    </row>
    <row r="35" ht="30" customHeight="1" spans="1:14">
      <c r="A35" s="7" t="s">
        <v>120</v>
      </c>
      <c r="B35" s="7" t="s">
        <v>17</v>
      </c>
      <c r="C35" s="7" t="s">
        <v>121</v>
      </c>
      <c r="D35" s="7" t="s">
        <v>111</v>
      </c>
      <c r="E35" s="7" t="s">
        <v>107</v>
      </c>
      <c r="F35" s="7" t="s">
        <v>122</v>
      </c>
      <c r="G35" s="8">
        <v>1</v>
      </c>
      <c r="H35" s="9">
        <v>74.6666666666667</v>
      </c>
      <c r="I35" s="12"/>
      <c r="J35" s="12">
        <f>VLOOKUP(C35:C96,[1]Sheet1!$C$2:$H$52,6,0)</f>
        <v>78.4</v>
      </c>
      <c r="K35" s="12">
        <f>VLOOKUP(C35:C96,[1]Sheet1!$C$2:$I$52,7,0)</f>
        <v>78.4</v>
      </c>
      <c r="L35" s="13">
        <f t="shared" si="0"/>
        <v>76.16</v>
      </c>
      <c r="M35" s="12">
        <f>SUMPRODUCT(($F$4:$F$54=F35)*($L$4:$L$54&gt;=L35))</f>
        <v>1</v>
      </c>
      <c r="N35" s="12" t="s">
        <v>22</v>
      </c>
    </row>
    <row r="36" ht="30" customHeight="1" spans="1:14">
      <c r="A36" s="7" t="s">
        <v>123</v>
      </c>
      <c r="B36" s="7" t="s">
        <v>17</v>
      </c>
      <c r="C36" s="7" t="s">
        <v>124</v>
      </c>
      <c r="D36" s="7" t="s">
        <v>125</v>
      </c>
      <c r="E36" s="7" t="s">
        <v>107</v>
      </c>
      <c r="F36" s="7" t="s">
        <v>126</v>
      </c>
      <c r="G36" s="8">
        <v>2</v>
      </c>
      <c r="H36" s="9">
        <v>77.1666666666667</v>
      </c>
      <c r="I36" s="12"/>
      <c r="J36" s="12">
        <f>VLOOKUP(C36:C90,[1]Sheet1!$C$2:$H$52,6,0)</f>
        <v>82.8</v>
      </c>
      <c r="K36" s="12">
        <f>VLOOKUP(C36:C90,[1]Sheet1!$C$2:$I$52,7,0)</f>
        <v>82.8</v>
      </c>
      <c r="L36" s="13">
        <f t="shared" si="0"/>
        <v>79.42</v>
      </c>
      <c r="M36" s="12">
        <f>SUMPRODUCT(($F$4:$F$54=F36)*($L$4:$L$54&gt;=L36))</f>
        <v>1</v>
      </c>
      <c r="N36" s="12" t="s">
        <v>22</v>
      </c>
    </row>
    <row r="37" ht="30" customHeight="1" spans="1:14">
      <c r="A37" s="7" t="s">
        <v>127</v>
      </c>
      <c r="B37" s="7" t="s">
        <v>28</v>
      </c>
      <c r="C37" s="7" t="s">
        <v>128</v>
      </c>
      <c r="D37" s="7" t="s">
        <v>125</v>
      </c>
      <c r="E37" s="7" t="s">
        <v>107</v>
      </c>
      <c r="F37" s="7" t="s">
        <v>126</v>
      </c>
      <c r="G37" s="8">
        <v>2</v>
      </c>
      <c r="H37" s="9">
        <v>76.8333333333333</v>
      </c>
      <c r="I37" s="12"/>
      <c r="J37" s="12">
        <f>VLOOKUP(C37:C91,[1]Sheet1!$C$2:$H$52,6,0)</f>
        <v>77.6</v>
      </c>
      <c r="K37" s="12">
        <f>VLOOKUP(C37:C91,[1]Sheet1!$C$2:$I$52,7,0)</f>
        <v>77.6</v>
      </c>
      <c r="L37" s="13">
        <f t="shared" si="0"/>
        <v>77.14</v>
      </c>
      <c r="M37" s="12">
        <f>SUMPRODUCT(($F$4:$F$54=F37)*($L$4:$L$54&gt;=L37))</f>
        <v>2</v>
      </c>
      <c r="N37" s="12" t="s">
        <v>22</v>
      </c>
    </row>
    <row r="38" ht="30" customHeight="1" spans="1:14">
      <c r="A38" s="7" t="s">
        <v>129</v>
      </c>
      <c r="B38" s="7" t="s">
        <v>17</v>
      </c>
      <c r="C38" s="7" t="s">
        <v>130</v>
      </c>
      <c r="D38" s="7" t="s">
        <v>125</v>
      </c>
      <c r="E38" s="7" t="s">
        <v>107</v>
      </c>
      <c r="F38" s="7" t="s">
        <v>126</v>
      </c>
      <c r="G38" s="8">
        <v>2</v>
      </c>
      <c r="H38" s="9">
        <v>74.8333333333333</v>
      </c>
      <c r="I38" s="12"/>
      <c r="J38" s="12">
        <f>VLOOKUP(C38:C93,[1]Sheet1!$C$2:$H$52,6,0)</f>
        <v>75.6</v>
      </c>
      <c r="K38" s="12">
        <f>VLOOKUP(C38:C93,[1]Sheet1!$C$2:$I$52,7,0)</f>
        <v>75.6</v>
      </c>
      <c r="L38" s="13">
        <f t="shared" si="0"/>
        <v>75.14</v>
      </c>
      <c r="M38" s="12">
        <f>SUMPRODUCT(($F$4:$F$54=F38)*($L$4:$L$54&gt;=L38))</f>
        <v>3</v>
      </c>
      <c r="N38" s="12"/>
    </row>
    <row r="39" ht="30" customHeight="1" spans="1:14">
      <c r="A39" s="7" t="s">
        <v>131</v>
      </c>
      <c r="B39" s="7" t="s">
        <v>17</v>
      </c>
      <c r="C39" s="7" t="s">
        <v>132</v>
      </c>
      <c r="D39" s="7" t="s">
        <v>125</v>
      </c>
      <c r="E39" s="7" t="s">
        <v>107</v>
      </c>
      <c r="F39" s="7" t="s">
        <v>126</v>
      </c>
      <c r="G39" s="8">
        <v>2</v>
      </c>
      <c r="H39" s="9">
        <v>72.3333333333333</v>
      </c>
      <c r="I39" s="12"/>
      <c r="J39" s="12">
        <f>VLOOKUP(C39:C94,[1]Sheet1!$C$2:$H$52,6,0)</f>
        <v>74.2</v>
      </c>
      <c r="K39" s="12">
        <f>VLOOKUP(C39:C94,[1]Sheet1!$C$2:$I$52,7,0)</f>
        <v>74.2</v>
      </c>
      <c r="L39" s="13">
        <f t="shared" si="0"/>
        <v>73.08</v>
      </c>
      <c r="M39" s="12">
        <f>SUMPRODUCT(($F$4:$F$54=F39)*($L$4:$L$54&gt;=L39))</f>
        <v>4</v>
      </c>
      <c r="N39" s="12"/>
    </row>
    <row r="40" ht="30" customHeight="1" spans="1:14">
      <c r="A40" s="7" t="s">
        <v>133</v>
      </c>
      <c r="B40" s="7" t="s">
        <v>28</v>
      </c>
      <c r="C40" s="7" t="s">
        <v>134</v>
      </c>
      <c r="D40" s="7" t="s">
        <v>135</v>
      </c>
      <c r="E40" s="7" t="s">
        <v>112</v>
      </c>
      <c r="F40" s="7" t="s">
        <v>136</v>
      </c>
      <c r="G40" s="8">
        <v>1</v>
      </c>
      <c r="H40" s="9">
        <v>83.3333333333333</v>
      </c>
      <c r="I40" s="12"/>
      <c r="J40" s="12">
        <f>VLOOKUP(C40:C96,[1]Sheet1!$C$2:$H$52,6,0)</f>
        <v>84.8</v>
      </c>
      <c r="K40" s="12">
        <f>VLOOKUP(C40:C96,[1]Sheet1!$C$2:$I$52,7,0)</f>
        <v>84.8</v>
      </c>
      <c r="L40" s="13">
        <f t="shared" si="0"/>
        <v>83.92</v>
      </c>
      <c r="M40" s="12">
        <f>SUMPRODUCT(($F$4:$F$54=F40)*($L$4:$L$54&gt;=L40))</f>
        <v>1</v>
      </c>
      <c r="N40" s="12" t="s">
        <v>22</v>
      </c>
    </row>
    <row r="41" ht="30" customHeight="1" spans="1:14">
      <c r="A41" s="7" t="s">
        <v>137</v>
      </c>
      <c r="B41" s="7" t="s">
        <v>17</v>
      </c>
      <c r="C41" s="7" t="s">
        <v>138</v>
      </c>
      <c r="D41" s="7" t="s">
        <v>135</v>
      </c>
      <c r="E41" s="7" t="s">
        <v>107</v>
      </c>
      <c r="F41" s="7" t="s">
        <v>139</v>
      </c>
      <c r="G41" s="8">
        <v>2</v>
      </c>
      <c r="H41" s="9">
        <v>77.5</v>
      </c>
      <c r="I41" s="12"/>
      <c r="J41" s="12">
        <f>VLOOKUP(C41:C97,[1]Sheet1!$C$2:$H$52,6,0)</f>
        <v>79</v>
      </c>
      <c r="K41" s="12">
        <f>VLOOKUP(C41:C97,[1]Sheet1!$C$2:$I$52,7,0)</f>
        <v>79</v>
      </c>
      <c r="L41" s="13">
        <f t="shared" si="0"/>
        <v>78.1</v>
      </c>
      <c r="M41" s="12">
        <f>SUMPRODUCT(($F$4:$F$54=F41)*($L$4:$L$54&gt;=L41))</f>
        <v>1</v>
      </c>
      <c r="N41" s="12" t="s">
        <v>22</v>
      </c>
    </row>
    <row r="42" ht="30" customHeight="1" spans="1:14">
      <c r="A42" s="7" t="s">
        <v>140</v>
      </c>
      <c r="B42" s="7" t="s">
        <v>17</v>
      </c>
      <c r="C42" s="7" t="s">
        <v>141</v>
      </c>
      <c r="D42" s="7" t="s">
        <v>135</v>
      </c>
      <c r="E42" s="7" t="s">
        <v>107</v>
      </c>
      <c r="F42" s="7" t="s">
        <v>139</v>
      </c>
      <c r="G42" s="8">
        <v>2</v>
      </c>
      <c r="H42" s="9">
        <v>69</v>
      </c>
      <c r="I42" s="12"/>
      <c r="J42" s="12">
        <f>VLOOKUP(C42:C100,[1]Sheet1!$C$2:$H$52,6,0)</f>
        <v>86.8</v>
      </c>
      <c r="K42" s="12">
        <f>VLOOKUP(C42:C100,[1]Sheet1!$C$2:$I$52,7,0)</f>
        <v>86.8</v>
      </c>
      <c r="L42" s="13">
        <f t="shared" si="0"/>
        <v>76.12</v>
      </c>
      <c r="M42" s="12">
        <f>SUMPRODUCT(($F$4:$F$54=F42)*($L$4:$L$54&gt;=L42))</f>
        <v>2</v>
      </c>
      <c r="N42" s="12" t="s">
        <v>22</v>
      </c>
    </row>
    <row r="43" ht="30" customHeight="1" spans="1:14">
      <c r="A43" s="7" t="s">
        <v>142</v>
      </c>
      <c r="B43" s="7" t="s">
        <v>17</v>
      </c>
      <c r="C43" s="7" t="s">
        <v>143</v>
      </c>
      <c r="D43" s="7" t="s">
        <v>135</v>
      </c>
      <c r="E43" s="7" t="s">
        <v>107</v>
      </c>
      <c r="F43" s="7" t="s">
        <v>139</v>
      </c>
      <c r="G43" s="8">
        <v>2</v>
      </c>
      <c r="H43" s="9">
        <v>70.6666666666667</v>
      </c>
      <c r="I43" s="12"/>
      <c r="J43" s="12">
        <f>VLOOKUP(C43:C101,[1]Sheet1!$C$2:$H$52,6,0)</f>
        <v>80.4</v>
      </c>
      <c r="K43" s="12">
        <f>VLOOKUP(C43:C101,[1]Sheet1!$C$2:$I$52,7,0)</f>
        <v>80.4</v>
      </c>
      <c r="L43" s="13">
        <f t="shared" si="0"/>
        <v>74.56</v>
      </c>
      <c r="M43" s="12">
        <f>SUMPRODUCT(($F$4:$F$54=F43)*($L$4:$L$54&gt;=L43))</f>
        <v>3</v>
      </c>
      <c r="N43" s="12"/>
    </row>
    <row r="44" ht="30" customHeight="1" spans="1:14">
      <c r="A44" s="7" t="s">
        <v>144</v>
      </c>
      <c r="B44" s="7" t="s">
        <v>17</v>
      </c>
      <c r="C44" s="7" t="s">
        <v>145</v>
      </c>
      <c r="D44" s="7" t="s">
        <v>135</v>
      </c>
      <c r="E44" s="7" t="s">
        <v>107</v>
      </c>
      <c r="F44" s="7" t="s">
        <v>139</v>
      </c>
      <c r="G44" s="8">
        <v>2</v>
      </c>
      <c r="H44" s="9">
        <v>68</v>
      </c>
      <c r="I44" s="12"/>
      <c r="J44" s="12">
        <f>VLOOKUP(C44:C102,[1]Sheet1!$C$2:$H$52,6,0)</f>
        <v>78.6</v>
      </c>
      <c r="K44" s="12">
        <f>VLOOKUP(C44:C102,[1]Sheet1!$C$2:$I$52,7,0)</f>
        <v>78.6</v>
      </c>
      <c r="L44" s="13">
        <f t="shared" si="0"/>
        <v>72.24</v>
      </c>
      <c r="M44" s="12">
        <f>SUMPRODUCT(($F$4:$F$54=F44)*($L$4:$L$54&gt;=L44))</f>
        <v>4</v>
      </c>
      <c r="N44" s="12"/>
    </row>
    <row r="45" ht="30" customHeight="1" spans="1:14">
      <c r="A45" s="7" t="s">
        <v>146</v>
      </c>
      <c r="B45" s="7" t="s">
        <v>28</v>
      </c>
      <c r="C45" s="7" t="s">
        <v>147</v>
      </c>
      <c r="D45" s="7" t="s">
        <v>148</v>
      </c>
      <c r="E45" s="7" t="s">
        <v>149</v>
      </c>
      <c r="F45" s="7" t="s">
        <v>150</v>
      </c>
      <c r="G45" s="8">
        <v>1</v>
      </c>
      <c r="H45" s="9">
        <v>73.3333333333333</v>
      </c>
      <c r="I45" s="12">
        <f>VLOOKUP(C45:C110,[1]Sheet1!$C$2:$G$52,5,0)</f>
        <v>17.04</v>
      </c>
      <c r="J45" s="12">
        <f>VLOOKUP(C45:C110,[1]Sheet1!$C$2:$H$52,6,0)</f>
        <v>61.4</v>
      </c>
      <c r="K45" s="12">
        <f>VLOOKUP(C45:C110,[1]Sheet1!$C$2:$I$52,7,0)</f>
        <v>78.44</v>
      </c>
      <c r="L45" s="13">
        <f t="shared" si="0"/>
        <v>75.376</v>
      </c>
      <c r="M45" s="12">
        <f>SUMPRODUCT(($F$4:$F$54=F45)*($L$4:$L$54&gt;=L45))</f>
        <v>1</v>
      </c>
      <c r="N45" s="12" t="s">
        <v>22</v>
      </c>
    </row>
    <row r="46" ht="30" customHeight="1" spans="1:14">
      <c r="A46" s="7" t="s">
        <v>151</v>
      </c>
      <c r="B46" s="7" t="s">
        <v>28</v>
      </c>
      <c r="C46" s="7" t="s">
        <v>152</v>
      </c>
      <c r="D46" s="7" t="s">
        <v>153</v>
      </c>
      <c r="E46" s="7" t="s">
        <v>154</v>
      </c>
      <c r="F46" s="7" t="s">
        <v>155</v>
      </c>
      <c r="G46" s="8">
        <v>2</v>
      </c>
      <c r="H46" s="9">
        <v>79.5</v>
      </c>
      <c r="I46" s="12"/>
      <c r="J46" s="12">
        <f>VLOOKUP(C46:C109,[1]Sheet1!$C$2:$H$52,6,0)</f>
        <v>80.4</v>
      </c>
      <c r="K46" s="12">
        <f>VLOOKUP(C46:C109,[1]Sheet1!$C$2:$I$52,7,0)</f>
        <v>80.4</v>
      </c>
      <c r="L46" s="13">
        <f t="shared" si="0"/>
        <v>79.86</v>
      </c>
      <c r="M46" s="12">
        <f>SUMPRODUCT(($F$4:$F$54=F46)*($L$4:$L$54&gt;=L46))</f>
        <v>1</v>
      </c>
      <c r="N46" s="12" t="s">
        <v>22</v>
      </c>
    </row>
    <row r="47" ht="30" customHeight="1" spans="1:14">
      <c r="A47" s="7" t="s">
        <v>156</v>
      </c>
      <c r="B47" s="7" t="s">
        <v>17</v>
      </c>
      <c r="C47" s="7" t="s">
        <v>157</v>
      </c>
      <c r="D47" s="7" t="s">
        <v>153</v>
      </c>
      <c r="E47" s="7" t="s">
        <v>154</v>
      </c>
      <c r="F47" s="7" t="s">
        <v>155</v>
      </c>
      <c r="G47" s="8">
        <v>2</v>
      </c>
      <c r="H47" s="9">
        <v>76</v>
      </c>
      <c r="I47" s="12"/>
      <c r="J47" s="12">
        <f>VLOOKUP(C47:C110,[1]Sheet1!$C$2:$H$52,6,0)</f>
        <v>83.6</v>
      </c>
      <c r="K47" s="12">
        <f>VLOOKUP(C47:C110,[1]Sheet1!$C$2:$I$52,7,0)</f>
        <v>83.6</v>
      </c>
      <c r="L47" s="13">
        <f t="shared" si="0"/>
        <v>79.04</v>
      </c>
      <c r="M47" s="12">
        <f>SUMPRODUCT(($F$4:$F$54=F47)*($L$4:$L$54&gt;=L47))</f>
        <v>2</v>
      </c>
      <c r="N47" s="12" t="s">
        <v>22</v>
      </c>
    </row>
    <row r="48" ht="30" customHeight="1" spans="1:14">
      <c r="A48" s="7" t="s">
        <v>158</v>
      </c>
      <c r="B48" s="7" t="s">
        <v>17</v>
      </c>
      <c r="C48" s="7" t="s">
        <v>159</v>
      </c>
      <c r="D48" s="7" t="s">
        <v>153</v>
      </c>
      <c r="E48" s="7" t="s">
        <v>154</v>
      </c>
      <c r="F48" s="7" t="s">
        <v>155</v>
      </c>
      <c r="G48" s="8">
        <v>2</v>
      </c>
      <c r="H48" s="9">
        <v>73.1666666666667</v>
      </c>
      <c r="I48" s="12"/>
      <c r="J48" s="12">
        <f>VLOOKUP(C48:C112,[1]Sheet1!$C$2:$H$52,6,0)</f>
        <v>82.2</v>
      </c>
      <c r="K48" s="12">
        <f>VLOOKUP(C48:C112,[1]Sheet1!$C$2:$I$52,7,0)</f>
        <v>82.2</v>
      </c>
      <c r="L48" s="13">
        <f t="shared" si="0"/>
        <v>76.78</v>
      </c>
      <c r="M48" s="12">
        <f>SUMPRODUCT(($F$4:$F$54=F48)*($L$4:$L$54&gt;=L48))</f>
        <v>3</v>
      </c>
      <c r="N48" s="12"/>
    </row>
    <row r="49" ht="30" customHeight="1" spans="1:14">
      <c r="A49" s="7" t="s">
        <v>160</v>
      </c>
      <c r="B49" s="7" t="s">
        <v>28</v>
      </c>
      <c r="C49" s="7" t="s">
        <v>161</v>
      </c>
      <c r="D49" s="7" t="s">
        <v>153</v>
      </c>
      <c r="E49" s="7" t="s">
        <v>154</v>
      </c>
      <c r="F49" s="7" t="s">
        <v>155</v>
      </c>
      <c r="G49" s="8">
        <v>2</v>
      </c>
      <c r="H49" s="9">
        <v>76.5</v>
      </c>
      <c r="I49" s="12"/>
      <c r="J49" s="12">
        <f>VLOOKUP(C49:C112,[1]Sheet1!$C$2:$H$52,6,0)</f>
        <v>73</v>
      </c>
      <c r="K49" s="12">
        <f>VLOOKUP(C49:C112,[1]Sheet1!$C$2:$I$52,7,0)</f>
        <v>73</v>
      </c>
      <c r="L49" s="13">
        <f t="shared" si="0"/>
        <v>75.1</v>
      </c>
      <c r="M49" s="12">
        <f>SUMPRODUCT(($F$4:$F$54=F49)*($L$4:$L$54&gt;=L49))</f>
        <v>4</v>
      </c>
      <c r="N49" s="12"/>
    </row>
    <row r="50" ht="30" customHeight="1" spans="1:14">
      <c r="A50" s="7" t="s">
        <v>162</v>
      </c>
      <c r="B50" s="7" t="s">
        <v>17</v>
      </c>
      <c r="C50" s="7" t="s">
        <v>163</v>
      </c>
      <c r="D50" s="7" t="s">
        <v>153</v>
      </c>
      <c r="E50" s="7" t="s">
        <v>154</v>
      </c>
      <c r="F50" s="7" t="s">
        <v>155</v>
      </c>
      <c r="G50" s="8">
        <v>2</v>
      </c>
      <c r="H50" s="9">
        <v>68.8333333333333</v>
      </c>
      <c r="I50" s="12"/>
      <c r="J50" s="12">
        <f>VLOOKUP(C50:C114,[1]Sheet1!$C$2:$H$52,6,0)</f>
        <v>75</v>
      </c>
      <c r="K50" s="12">
        <f>VLOOKUP(C50:C114,[1]Sheet1!$C$2:$I$52,7,0)</f>
        <v>75</v>
      </c>
      <c r="L50" s="13">
        <f t="shared" si="0"/>
        <v>71.3</v>
      </c>
      <c r="M50" s="12">
        <f>SUMPRODUCT(($F$4:$F$54=F50)*($L$4:$L$54&gt;=L50))</f>
        <v>5</v>
      </c>
      <c r="N50" s="12"/>
    </row>
    <row r="51" ht="30" customHeight="1" spans="1:14">
      <c r="A51" s="7" t="s">
        <v>164</v>
      </c>
      <c r="B51" s="7" t="s">
        <v>17</v>
      </c>
      <c r="C51" s="7" t="s">
        <v>165</v>
      </c>
      <c r="D51" s="10" t="s">
        <v>166</v>
      </c>
      <c r="E51" s="10" t="s">
        <v>167</v>
      </c>
      <c r="F51" s="10" t="s">
        <v>168</v>
      </c>
      <c r="G51" s="8">
        <v>1</v>
      </c>
      <c r="H51" s="9">
        <v>72.1666666666667</v>
      </c>
      <c r="I51" s="12">
        <f>VLOOKUP(C51:C116,[1]Sheet1!$C$2:$G$52,5,0)</f>
        <v>14.2</v>
      </c>
      <c r="J51" s="12">
        <f>VLOOKUP(C51:C116,[1]Sheet1!$C$2:$H$52,6,0)</f>
        <v>60.8</v>
      </c>
      <c r="K51" s="12">
        <f>VLOOKUP(C51:C116,[1]Sheet1!$C$2:$I$52,7,0)</f>
        <v>75</v>
      </c>
      <c r="L51" s="13">
        <f t="shared" si="0"/>
        <v>73.3</v>
      </c>
      <c r="M51" s="12">
        <f>SUMPRODUCT(($F$4:$F$54=F51)*($L$4:$L$54&gt;=L51))</f>
        <v>1</v>
      </c>
      <c r="N51" s="12" t="s">
        <v>22</v>
      </c>
    </row>
    <row r="52" ht="30" customHeight="1" spans="1:14">
      <c r="A52" s="7" t="s">
        <v>169</v>
      </c>
      <c r="B52" s="7" t="s">
        <v>28</v>
      </c>
      <c r="C52" s="7" t="s">
        <v>170</v>
      </c>
      <c r="D52" s="7" t="s">
        <v>166</v>
      </c>
      <c r="E52" s="7" t="s">
        <v>171</v>
      </c>
      <c r="F52" s="7" t="s">
        <v>172</v>
      </c>
      <c r="G52" s="8">
        <v>2</v>
      </c>
      <c r="H52" s="9">
        <v>69.3333333333333</v>
      </c>
      <c r="I52" s="12">
        <f>VLOOKUP(C52:C117,[1]Sheet1!$C$2:$G$52,5,0)</f>
        <v>15.28</v>
      </c>
      <c r="J52" s="12">
        <f>VLOOKUP(C52:C117,[1]Sheet1!$C$2:$H$52,6,0)</f>
        <v>56.8</v>
      </c>
      <c r="K52" s="12">
        <f>VLOOKUP(C52:C117,[1]Sheet1!$C$2:$I$52,7,0)</f>
        <v>72.08</v>
      </c>
      <c r="L52" s="13">
        <f t="shared" si="0"/>
        <v>70.432</v>
      </c>
      <c r="M52" s="12">
        <f>SUMPRODUCT(($F$4:$F$54=F52)*($L$4:$L$54&gt;=L52))</f>
        <v>1</v>
      </c>
      <c r="N52" s="12" t="s">
        <v>22</v>
      </c>
    </row>
    <row r="53" ht="30" customHeight="1" spans="1:14">
      <c r="A53" s="7" t="s">
        <v>173</v>
      </c>
      <c r="B53" s="7" t="s">
        <v>17</v>
      </c>
      <c r="C53" s="7" t="s">
        <v>174</v>
      </c>
      <c r="D53" s="7" t="s">
        <v>166</v>
      </c>
      <c r="E53" s="7" t="s">
        <v>175</v>
      </c>
      <c r="F53" s="7" t="s">
        <v>176</v>
      </c>
      <c r="G53" s="8">
        <v>1</v>
      </c>
      <c r="H53" s="9">
        <v>69.3333333333333</v>
      </c>
      <c r="I53" s="12">
        <f>VLOOKUP(C53:C118,[1]Sheet1!$C$2:$G$52,5,0)</f>
        <v>17.2</v>
      </c>
      <c r="J53" s="12">
        <f>VLOOKUP(C53:C118,[1]Sheet1!$C$2:$H$52,6,0)</f>
        <v>66.8</v>
      </c>
      <c r="K53" s="12">
        <f>VLOOKUP(C53:C118,[1]Sheet1!$C$2:$I$52,7,0)</f>
        <v>84</v>
      </c>
      <c r="L53" s="13">
        <f t="shared" si="0"/>
        <v>75.2</v>
      </c>
      <c r="M53" s="12">
        <f>SUMPRODUCT(($F$4:$F$54=F53)*($L$4:$L$54&gt;=L53))</f>
        <v>1</v>
      </c>
      <c r="N53" s="12" t="s">
        <v>22</v>
      </c>
    </row>
    <row r="54" ht="30" customHeight="1" spans="1:14">
      <c r="A54" s="7" t="s">
        <v>177</v>
      </c>
      <c r="B54" s="7" t="s">
        <v>17</v>
      </c>
      <c r="C54" s="7" t="s">
        <v>178</v>
      </c>
      <c r="D54" s="7" t="s">
        <v>179</v>
      </c>
      <c r="E54" s="7" t="s">
        <v>180</v>
      </c>
      <c r="F54" s="7" t="s">
        <v>181</v>
      </c>
      <c r="G54" s="8">
        <v>1</v>
      </c>
      <c r="H54" s="9">
        <v>83.1666666666667</v>
      </c>
      <c r="I54" s="12"/>
      <c r="J54" s="12">
        <v>80.5</v>
      </c>
      <c r="K54" s="12">
        <v>80.5</v>
      </c>
      <c r="L54" s="13">
        <f t="shared" si="0"/>
        <v>82.1</v>
      </c>
      <c r="M54" s="12">
        <f>SUMPRODUCT(($F$4:$F$54=F54)*($L$4:$L$54&gt;=L54))</f>
        <v>1</v>
      </c>
      <c r="N54" s="12" t="s">
        <v>22</v>
      </c>
    </row>
  </sheetData>
  <sortState ref="A3:N53">
    <sortCondition ref="F3:F53"/>
    <sortCondition ref="M3:M53"/>
  </sortState>
  <mergeCells count="2">
    <mergeCell ref="A1:B1"/>
    <mergeCell ref="A2:N2"/>
  </mergeCells>
  <dataValidations count="1">
    <dataValidation type="list" allowBlank="1" showInputMessage="1" showErrorMessage="1" sqref="B47">
      <formula1>"男,女"</formula1>
    </dataValidation>
  </dataValidation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J.</cp:lastModifiedBy>
  <dcterms:created xsi:type="dcterms:W3CDTF">2023-07-11T03:03:00Z</dcterms:created>
  <dcterms:modified xsi:type="dcterms:W3CDTF">2023-08-02T01:36:27Z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E984DE77F4734FEA9F0B544281AA4FCC_13</vt:lpwstr>
  </property>
  <property fmtid="{D5CDD505-2E9C-101B-9397-08002B2CF9AE}" pid="4" name="KSOReadingLayout">
    <vt:bool>true</vt:bool>
  </property>
</Properties>
</file>