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<sst xmlns="http://schemas.openxmlformats.org/spreadsheetml/2006/main" count="75" uniqueCount="41">
  <si>
    <t>附件：    2023年度安徽省萧县中学新任教师公开招聘专业测试人员名单</t>
  </si>
  <si>
    <t>序号</t>
  </si>
  <si>
    <t>职位代码</t>
  </si>
  <si>
    <t>准考证号</t>
  </si>
  <si>
    <t>考场号</t>
  </si>
  <si>
    <t>座位号</t>
  </si>
  <si>
    <t>专业成绩</t>
  </si>
  <si>
    <t>综合成绩</t>
  </si>
  <si>
    <t>笔试总分</t>
  </si>
  <si>
    <t>2201-高中语文(萧县教育体育局)</t>
  </si>
  <si>
    <t>2202-高中数学(萧县教育体育局)</t>
  </si>
  <si>
    <t>2203-高中英语(萧县教育体育局)</t>
  </si>
  <si>
    <t>2204-高中物理(萧县教育体育局)</t>
  </si>
  <si>
    <t>504022513</t>
  </si>
  <si>
    <t>0225</t>
  </si>
  <si>
    <t>13</t>
  </si>
  <si>
    <t>2205-高中生物(萧县教育体育局)</t>
  </si>
  <si>
    <t>504021924</t>
  </si>
  <si>
    <t>0219</t>
  </si>
  <si>
    <t>24</t>
  </si>
  <si>
    <t>504021925</t>
  </si>
  <si>
    <t>25</t>
  </si>
  <si>
    <t>504021927</t>
  </si>
  <si>
    <t>27</t>
  </si>
  <si>
    <t>2206-高中政治(萧县教育体育局)</t>
  </si>
  <si>
    <t>505030201</t>
  </si>
  <si>
    <t>0302</t>
  </si>
  <si>
    <t>01</t>
  </si>
  <si>
    <t>505030203</t>
  </si>
  <si>
    <t>03</t>
  </si>
  <si>
    <t>505030211</t>
  </si>
  <si>
    <t>11</t>
  </si>
  <si>
    <t>2207-高中地理(萧县教育体育局)</t>
  </si>
  <si>
    <t>2208-高中美术(萧县教育体育局)</t>
  </si>
  <si>
    <t>504019807</t>
  </si>
  <si>
    <t>0198</t>
  </si>
  <si>
    <t>07</t>
  </si>
  <si>
    <t>504019808</t>
  </si>
  <si>
    <t>08</t>
  </si>
  <si>
    <t>504019814</t>
  </si>
  <si>
    <t>14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</si>
</sst>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tabSelected="1" zoomScaleSheetLayoutView="100" workbookViewId="0" topLeftCell="A9">
      <selection activeCell="F34" sqref="F34"/>
    </sheetView>
  </sheetViews>
  <sheetFormatPr defaultColWidth="9.00390625" defaultRowHeight="14.25"/>
  <cols>
    <col min="1" max="1" width="6.00390625" style="1" customWidth="1"/>
    <col min="2" max="2" width="37.25390625" style="1" customWidth="1"/>
    <col min="3" max="3" width="15.875" style="1" customWidth="1"/>
    <col min="4" max="5" width="9.00390625" style="1" customWidth="1"/>
    <col min="6" max="6" width="11.75390625" style="1" customWidth="1"/>
    <col min="7" max="7" width="12.50390625" style="1" customWidth="1"/>
    <col min="8" max="8" width="10.875" style="2" customWidth="1"/>
    <col min="9" max="16384" width="9.00390625" style="1" customWidth="1"/>
  </cols>
  <sheetData>
    <row r="1" spans="1:8" s="1" customFormat="1" ht="27" customHeight="1">
      <c r="A1" s="3" t="s">
        <v>0</v>
      </c>
      <c r="B1" s="4"/>
      <c r="C1" s="4"/>
      <c r="D1" s="4"/>
      <c r="E1" s="4"/>
      <c r="F1" s="4"/>
      <c r="G1" s="4"/>
      <c r="H1" s="4"/>
    </row>
    <row r="2" spans="1:8" s="1" customFormat="1" ht="18" customHeight="1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7" t="s">
        <v>8</v>
      </c>
    </row>
    <row r="3" spans="1:8" s="1" customFormat="1" ht="15" customHeight="1">
      <c r="A3" s="8">
        <v>1</v>
      </c>
      <c r="B3" s="9" t="s">
        <v>9</v>
      </c>
      <c r="C3" s="9" t="str">
        <f>"504025505"</f>
        <v>504025505</v>
      </c>
      <c r="D3" s="9" t="str">
        <f aca="true" t="shared" si="0" ref="D3:D8">"0255"</f>
        <v>0255</v>
      </c>
      <c r="E3" s="9" t="str">
        <f>"05"</f>
        <v>05</v>
      </c>
      <c r="F3" s="10">
        <v>93.5</v>
      </c>
      <c r="G3" s="10">
        <v>86</v>
      </c>
      <c r="H3" s="10">
        <v>90.5</v>
      </c>
    </row>
    <row r="4" spans="1:8" s="1" customFormat="1" ht="15" customHeight="1">
      <c r="A4" s="8">
        <v>2</v>
      </c>
      <c r="B4" s="9" t="s">
        <v>9</v>
      </c>
      <c r="C4" s="9" t="str">
        <f>"504025501"</f>
        <v>504025501</v>
      </c>
      <c r="D4" s="9" t="str">
        <f t="shared" si="0"/>
        <v>0255</v>
      </c>
      <c r="E4" s="9" t="str">
        <f>"01"</f>
        <v>01</v>
      </c>
      <c r="F4" s="10">
        <v>101</v>
      </c>
      <c r="G4" s="10">
        <v>73</v>
      </c>
      <c r="H4" s="10">
        <v>89.8</v>
      </c>
    </row>
    <row r="5" spans="1:8" s="1" customFormat="1" ht="15" customHeight="1">
      <c r="A5" s="8">
        <v>3</v>
      </c>
      <c r="B5" s="9" t="s">
        <v>9</v>
      </c>
      <c r="C5" s="9" t="str">
        <f>"504025525"</f>
        <v>504025525</v>
      </c>
      <c r="D5" s="9" t="str">
        <f t="shared" si="0"/>
        <v>0255</v>
      </c>
      <c r="E5" s="9" t="str">
        <f>"25"</f>
        <v>25</v>
      </c>
      <c r="F5" s="10">
        <v>89.5</v>
      </c>
      <c r="G5" s="10">
        <v>88</v>
      </c>
      <c r="H5" s="10">
        <v>88.9</v>
      </c>
    </row>
    <row r="6" spans="1:8" s="1" customFormat="1" ht="15" customHeight="1">
      <c r="A6" s="8">
        <v>4</v>
      </c>
      <c r="B6" s="9" t="s">
        <v>9</v>
      </c>
      <c r="C6" s="9" t="str">
        <f>"504025514"</f>
        <v>504025514</v>
      </c>
      <c r="D6" s="9" t="str">
        <f t="shared" si="0"/>
        <v>0255</v>
      </c>
      <c r="E6" s="9" t="str">
        <f>"14"</f>
        <v>14</v>
      </c>
      <c r="F6" s="10">
        <v>95</v>
      </c>
      <c r="G6" s="10">
        <v>77</v>
      </c>
      <c r="H6" s="10">
        <v>87.8</v>
      </c>
    </row>
    <row r="7" spans="1:8" s="1" customFormat="1" ht="15" customHeight="1">
      <c r="A7" s="8">
        <v>5</v>
      </c>
      <c r="B7" s="9" t="s">
        <v>9</v>
      </c>
      <c r="C7" s="9" t="str">
        <f>"504025527"</f>
        <v>504025527</v>
      </c>
      <c r="D7" s="9" t="str">
        <f t="shared" si="0"/>
        <v>0255</v>
      </c>
      <c r="E7" s="9" t="str">
        <f>"27"</f>
        <v>27</v>
      </c>
      <c r="F7" s="10">
        <v>90</v>
      </c>
      <c r="G7" s="10">
        <v>78</v>
      </c>
      <c r="H7" s="10">
        <v>85.2</v>
      </c>
    </row>
    <row r="8" spans="1:8" s="1" customFormat="1" ht="15" customHeight="1">
      <c r="A8" s="8">
        <v>6</v>
      </c>
      <c r="B8" s="10" t="s">
        <v>9</v>
      </c>
      <c r="C8" s="10" t="str">
        <f>"504025506"</f>
        <v>504025506</v>
      </c>
      <c r="D8" s="10" t="str">
        <f t="shared" si="0"/>
        <v>0255</v>
      </c>
      <c r="E8" s="10" t="str">
        <f>"06"</f>
        <v>06</v>
      </c>
      <c r="F8" s="10">
        <v>80</v>
      </c>
      <c r="G8" s="10">
        <v>89.5</v>
      </c>
      <c r="H8" s="10">
        <v>83.8</v>
      </c>
    </row>
    <row r="9" spans="1:8" s="1" customFormat="1" ht="15" customHeight="1">
      <c r="A9" s="8">
        <v>7</v>
      </c>
      <c r="B9" s="9" t="s">
        <v>10</v>
      </c>
      <c r="C9" s="9" t="str">
        <f>"504018705"</f>
        <v>504018705</v>
      </c>
      <c r="D9" s="9" t="str">
        <f>"0187"</f>
        <v>0187</v>
      </c>
      <c r="E9" s="9" t="str">
        <f>"05"</f>
        <v>05</v>
      </c>
      <c r="F9" s="10">
        <v>88.5</v>
      </c>
      <c r="G9" s="10">
        <v>81</v>
      </c>
      <c r="H9" s="10">
        <v>85.5</v>
      </c>
    </row>
    <row r="10" spans="1:8" s="1" customFormat="1" ht="15" customHeight="1">
      <c r="A10" s="8">
        <v>8</v>
      </c>
      <c r="B10" s="9" t="s">
        <v>10</v>
      </c>
      <c r="C10" s="9" t="str">
        <f>"504018603"</f>
        <v>504018603</v>
      </c>
      <c r="D10" s="9" t="str">
        <f aca="true" t="shared" si="1" ref="D10:D17">"0186"</f>
        <v>0186</v>
      </c>
      <c r="E10" s="9" t="str">
        <f>"03"</f>
        <v>03</v>
      </c>
      <c r="F10" s="10">
        <v>88</v>
      </c>
      <c r="G10" s="10">
        <v>75</v>
      </c>
      <c r="H10" s="10">
        <v>82.8</v>
      </c>
    </row>
    <row r="11" spans="1:8" s="1" customFormat="1" ht="15" customHeight="1">
      <c r="A11" s="8">
        <v>9</v>
      </c>
      <c r="B11" s="9" t="s">
        <v>10</v>
      </c>
      <c r="C11" s="9" t="str">
        <f>"504018630"</f>
        <v>504018630</v>
      </c>
      <c r="D11" s="9" t="str">
        <f t="shared" si="1"/>
        <v>0186</v>
      </c>
      <c r="E11" s="9" t="str">
        <f>"30"</f>
        <v>30</v>
      </c>
      <c r="F11" s="10">
        <v>85</v>
      </c>
      <c r="G11" s="10">
        <v>71</v>
      </c>
      <c r="H11" s="10">
        <v>79.4</v>
      </c>
    </row>
    <row r="12" spans="1:8" s="1" customFormat="1" ht="15" customHeight="1">
      <c r="A12" s="8">
        <v>10</v>
      </c>
      <c r="B12" s="9" t="s">
        <v>10</v>
      </c>
      <c r="C12" s="9" t="str">
        <f>"504018629"</f>
        <v>504018629</v>
      </c>
      <c r="D12" s="9" t="str">
        <f t="shared" si="1"/>
        <v>0186</v>
      </c>
      <c r="E12" s="9" t="str">
        <f>"29"</f>
        <v>29</v>
      </c>
      <c r="F12" s="10">
        <v>79.5</v>
      </c>
      <c r="G12" s="10">
        <v>76</v>
      </c>
      <c r="H12" s="10">
        <v>78.1</v>
      </c>
    </row>
    <row r="13" spans="1:8" s="1" customFormat="1" ht="15" customHeight="1">
      <c r="A13" s="8">
        <v>11</v>
      </c>
      <c r="B13" s="9" t="s">
        <v>10</v>
      </c>
      <c r="C13" s="9" t="str">
        <f>"504018616"</f>
        <v>504018616</v>
      </c>
      <c r="D13" s="9" t="str">
        <f t="shared" si="1"/>
        <v>0186</v>
      </c>
      <c r="E13" s="9" t="str">
        <f>"16"</f>
        <v>16</v>
      </c>
      <c r="F13" s="10">
        <v>78</v>
      </c>
      <c r="G13" s="10">
        <v>70</v>
      </c>
      <c r="H13" s="10">
        <v>74.8</v>
      </c>
    </row>
    <row r="14" spans="1:8" s="1" customFormat="1" ht="15" customHeight="1">
      <c r="A14" s="8">
        <v>12</v>
      </c>
      <c r="B14" s="9" t="s">
        <v>10</v>
      </c>
      <c r="C14" s="9" t="str">
        <f>"504018625"</f>
        <v>504018625</v>
      </c>
      <c r="D14" s="9" t="str">
        <f t="shared" si="1"/>
        <v>0186</v>
      </c>
      <c r="E14" s="9" t="str">
        <f>"25"</f>
        <v>25</v>
      </c>
      <c r="F14" s="10">
        <v>88</v>
      </c>
      <c r="G14" s="10">
        <v>55</v>
      </c>
      <c r="H14" s="10">
        <v>74.8</v>
      </c>
    </row>
    <row r="15" spans="1:8" s="1" customFormat="1" ht="15" customHeight="1">
      <c r="A15" s="8">
        <v>13</v>
      </c>
      <c r="B15" s="9" t="s">
        <v>10</v>
      </c>
      <c r="C15" s="9" t="str">
        <f>"504018618"</f>
        <v>504018618</v>
      </c>
      <c r="D15" s="9" t="str">
        <f t="shared" si="1"/>
        <v>0186</v>
      </c>
      <c r="E15" s="9" t="str">
        <f>"18"</f>
        <v>18</v>
      </c>
      <c r="F15" s="10">
        <v>80.5</v>
      </c>
      <c r="G15" s="10">
        <v>60</v>
      </c>
      <c r="H15" s="10">
        <v>72.3</v>
      </c>
    </row>
    <row r="16" spans="1:8" s="1" customFormat="1" ht="15" customHeight="1">
      <c r="A16" s="8">
        <v>14</v>
      </c>
      <c r="B16" s="10" t="s">
        <v>10</v>
      </c>
      <c r="C16" s="10" t="str">
        <f>"504018605"</f>
        <v>504018605</v>
      </c>
      <c r="D16" s="10" t="str">
        <f t="shared" si="1"/>
        <v>0186</v>
      </c>
      <c r="E16" s="10" t="str">
        <f>"05"</f>
        <v>05</v>
      </c>
      <c r="F16" s="10">
        <v>70.5</v>
      </c>
      <c r="G16" s="10">
        <v>71</v>
      </c>
      <c r="H16" s="10">
        <v>70.7</v>
      </c>
    </row>
    <row r="17" spans="1:8" s="1" customFormat="1" ht="15" customHeight="1">
      <c r="A17" s="8">
        <v>15</v>
      </c>
      <c r="B17" s="10" t="s">
        <v>10</v>
      </c>
      <c r="C17" s="10" t="str">
        <f>"504018601"</f>
        <v>504018601</v>
      </c>
      <c r="D17" s="10" t="str">
        <f t="shared" si="1"/>
        <v>0186</v>
      </c>
      <c r="E17" s="10" t="str">
        <f>"01"</f>
        <v>01</v>
      </c>
      <c r="F17" s="10">
        <v>79</v>
      </c>
      <c r="G17" s="10">
        <v>55</v>
      </c>
      <c r="H17" s="10">
        <v>69.4</v>
      </c>
    </row>
    <row r="18" spans="1:8" s="1" customFormat="1" ht="15" customHeight="1">
      <c r="A18" s="8">
        <v>16</v>
      </c>
      <c r="B18" s="9" t="s">
        <v>11</v>
      </c>
      <c r="C18" s="9" t="str">
        <f>"505027014"</f>
        <v>505027014</v>
      </c>
      <c r="D18" s="9" t="str">
        <f>"0270"</f>
        <v>0270</v>
      </c>
      <c r="E18" s="9" t="str">
        <f>"14"</f>
        <v>14</v>
      </c>
      <c r="F18" s="10">
        <v>98.5</v>
      </c>
      <c r="G18" s="10">
        <v>93.5</v>
      </c>
      <c r="H18" s="10">
        <v>96.5</v>
      </c>
    </row>
    <row r="19" spans="1:8" s="1" customFormat="1" ht="15" customHeight="1">
      <c r="A19" s="8">
        <v>17</v>
      </c>
      <c r="B19" s="9" t="s">
        <v>11</v>
      </c>
      <c r="C19" s="9" t="str">
        <f>"505026928"</f>
        <v>505026928</v>
      </c>
      <c r="D19" s="9" t="str">
        <f>"0269"</f>
        <v>0269</v>
      </c>
      <c r="E19" s="9" t="str">
        <f>"28"</f>
        <v>28</v>
      </c>
      <c r="F19" s="10">
        <v>103.5</v>
      </c>
      <c r="G19" s="10">
        <v>83.5</v>
      </c>
      <c r="H19" s="10">
        <v>95.5</v>
      </c>
    </row>
    <row r="20" spans="1:8" s="1" customFormat="1" ht="15" customHeight="1">
      <c r="A20" s="8">
        <v>18</v>
      </c>
      <c r="B20" s="9" t="s">
        <v>11</v>
      </c>
      <c r="C20" s="9" t="str">
        <f>"505027023"</f>
        <v>505027023</v>
      </c>
      <c r="D20" s="9" t="str">
        <f>"0270"</f>
        <v>0270</v>
      </c>
      <c r="E20" s="9" t="str">
        <f>"23"</f>
        <v>23</v>
      </c>
      <c r="F20" s="10">
        <v>101.5</v>
      </c>
      <c r="G20" s="10">
        <v>82</v>
      </c>
      <c r="H20" s="10">
        <v>93.7</v>
      </c>
    </row>
    <row r="21" spans="1:8" s="1" customFormat="1" ht="15" customHeight="1">
      <c r="A21" s="8">
        <v>19</v>
      </c>
      <c r="B21" s="9" t="s">
        <v>11</v>
      </c>
      <c r="C21" s="9" t="str">
        <f>"505026920"</f>
        <v>505026920</v>
      </c>
      <c r="D21" s="9" t="str">
        <f>"0269"</f>
        <v>0269</v>
      </c>
      <c r="E21" s="9" t="str">
        <f>"20"</f>
        <v>20</v>
      </c>
      <c r="F21" s="10">
        <v>95</v>
      </c>
      <c r="G21" s="10">
        <v>91</v>
      </c>
      <c r="H21" s="10">
        <v>93.4</v>
      </c>
    </row>
    <row r="22" spans="1:8" s="1" customFormat="1" ht="15" customHeight="1">
      <c r="A22" s="8">
        <v>20</v>
      </c>
      <c r="B22" s="9" t="s">
        <v>11</v>
      </c>
      <c r="C22" s="9" t="str">
        <f>"505027104"</f>
        <v>505027104</v>
      </c>
      <c r="D22" s="9" t="str">
        <f>"0271"</f>
        <v>0271</v>
      </c>
      <c r="E22" s="9" t="str">
        <f>"04"</f>
        <v>04</v>
      </c>
      <c r="F22" s="10">
        <v>96.5</v>
      </c>
      <c r="G22" s="10">
        <v>88.5</v>
      </c>
      <c r="H22" s="10">
        <v>93.3</v>
      </c>
    </row>
    <row r="23" spans="1:8" s="1" customFormat="1" ht="15" customHeight="1">
      <c r="A23" s="8">
        <v>21</v>
      </c>
      <c r="B23" s="9" t="s">
        <v>11</v>
      </c>
      <c r="C23" s="9" t="str">
        <f>"505026912"</f>
        <v>505026912</v>
      </c>
      <c r="D23" s="9" t="str">
        <f>"0269"</f>
        <v>0269</v>
      </c>
      <c r="E23" s="9" t="str">
        <f>"12"</f>
        <v>12</v>
      </c>
      <c r="F23" s="10">
        <v>104.5</v>
      </c>
      <c r="G23" s="10">
        <v>73.5</v>
      </c>
      <c r="H23" s="10">
        <v>92.1</v>
      </c>
    </row>
    <row r="24" spans="1:8" s="1" customFormat="1" ht="15" customHeight="1">
      <c r="A24" s="8">
        <v>22</v>
      </c>
      <c r="B24" s="9" t="s">
        <v>11</v>
      </c>
      <c r="C24" s="9" t="str">
        <f>"505027103"</f>
        <v>505027103</v>
      </c>
      <c r="D24" s="9" t="str">
        <f>"0271"</f>
        <v>0271</v>
      </c>
      <c r="E24" s="9" t="str">
        <f>"03"</f>
        <v>03</v>
      </c>
      <c r="F24" s="10">
        <v>91</v>
      </c>
      <c r="G24" s="10">
        <v>92.5</v>
      </c>
      <c r="H24" s="10">
        <v>91.6</v>
      </c>
    </row>
    <row r="25" spans="1:8" s="1" customFormat="1" ht="15" customHeight="1">
      <c r="A25" s="8">
        <v>23</v>
      </c>
      <c r="B25" s="10" t="s">
        <v>11</v>
      </c>
      <c r="C25" s="10" t="str">
        <f>"505026917"</f>
        <v>505026917</v>
      </c>
      <c r="D25" s="10" t="str">
        <f>"0269"</f>
        <v>0269</v>
      </c>
      <c r="E25" s="10" t="str">
        <f>"17"</f>
        <v>17</v>
      </c>
      <c r="F25" s="10">
        <v>96.25</v>
      </c>
      <c r="G25" s="10">
        <v>83.5</v>
      </c>
      <c r="H25" s="10">
        <v>91.15</v>
      </c>
    </row>
    <row r="26" spans="1:8" s="1" customFormat="1" ht="15" customHeight="1">
      <c r="A26" s="8">
        <v>24</v>
      </c>
      <c r="B26" s="10" t="s">
        <v>11</v>
      </c>
      <c r="C26" s="10" t="str">
        <f>"505026911"</f>
        <v>505026911</v>
      </c>
      <c r="D26" s="10" t="str">
        <f>"0269"</f>
        <v>0269</v>
      </c>
      <c r="E26" s="10" t="str">
        <f>"11"</f>
        <v>11</v>
      </c>
      <c r="F26" s="10">
        <v>93</v>
      </c>
      <c r="G26" s="10">
        <v>86</v>
      </c>
      <c r="H26" s="10">
        <v>90.2</v>
      </c>
    </row>
    <row r="27" spans="1:8" s="1" customFormat="1" ht="15" customHeight="1">
      <c r="A27" s="8">
        <v>25</v>
      </c>
      <c r="B27" s="9" t="s">
        <v>12</v>
      </c>
      <c r="C27" s="9" t="s">
        <v>13</v>
      </c>
      <c r="D27" s="9" t="s">
        <v>14</v>
      </c>
      <c r="E27" s="9" t="s">
        <v>15</v>
      </c>
      <c r="F27" s="10">
        <v>90</v>
      </c>
      <c r="G27" s="10">
        <v>57.5</v>
      </c>
      <c r="H27" s="10">
        <v>77</v>
      </c>
    </row>
    <row r="28" spans="1:8" s="1" customFormat="1" ht="15" customHeight="1">
      <c r="A28" s="8">
        <v>26</v>
      </c>
      <c r="B28" s="9" t="s">
        <v>16</v>
      </c>
      <c r="C28" s="9" t="s">
        <v>17</v>
      </c>
      <c r="D28" s="9" t="s">
        <v>18</v>
      </c>
      <c r="E28" s="9" t="s">
        <v>19</v>
      </c>
      <c r="F28" s="10">
        <v>101.5</v>
      </c>
      <c r="G28" s="10">
        <v>68.5</v>
      </c>
      <c r="H28" s="10">
        <v>88.3</v>
      </c>
    </row>
    <row r="29" spans="1:8" s="1" customFormat="1" ht="15" customHeight="1">
      <c r="A29" s="8">
        <v>27</v>
      </c>
      <c r="B29" s="9" t="s">
        <v>16</v>
      </c>
      <c r="C29" s="9" t="s">
        <v>20</v>
      </c>
      <c r="D29" s="9" t="s">
        <v>18</v>
      </c>
      <c r="E29" s="9" t="s">
        <v>21</v>
      </c>
      <c r="F29" s="10">
        <v>101</v>
      </c>
      <c r="G29" s="10">
        <v>66.5</v>
      </c>
      <c r="H29" s="10">
        <v>87.19999999999999</v>
      </c>
    </row>
    <row r="30" spans="1:8" s="1" customFormat="1" ht="15" customHeight="1">
      <c r="A30" s="8">
        <v>28</v>
      </c>
      <c r="B30" s="9" t="s">
        <v>16</v>
      </c>
      <c r="C30" s="9" t="s">
        <v>22</v>
      </c>
      <c r="D30" s="9" t="s">
        <v>18</v>
      </c>
      <c r="E30" s="9" t="s">
        <v>23</v>
      </c>
      <c r="F30" s="10">
        <v>97.5</v>
      </c>
      <c r="G30" s="10">
        <v>68.5</v>
      </c>
      <c r="H30" s="10">
        <v>85.9</v>
      </c>
    </row>
    <row r="31" spans="1:8" s="1" customFormat="1" ht="15" customHeight="1">
      <c r="A31" s="8">
        <v>29</v>
      </c>
      <c r="B31" s="9" t="s">
        <v>24</v>
      </c>
      <c r="C31" s="9" t="s">
        <v>25</v>
      </c>
      <c r="D31" s="9" t="s">
        <v>26</v>
      </c>
      <c r="E31" s="9" t="s">
        <v>27</v>
      </c>
      <c r="F31" s="10">
        <v>109</v>
      </c>
      <c r="G31" s="10">
        <v>84</v>
      </c>
      <c r="H31" s="10">
        <v>99</v>
      </c>
    </row>
    <row r="32" spans="1:8" s="1" customFormat="1" ht="15" customHeight="1">
      <c r="A32" s="8">
        <v>30</v>
      </c>
      <c r="B32" s="9" t="s">
        <v>24</v>
      </c>
      <c r="C32" s="9" t="s">
        <v>28</v>
      </c>
      <c r="D32" s="9" t="s">
        <v>26</v>
      </c>
      <c r="E32" s="9" t="s">
        <v>29</v>
      </c>
      <c r="F32" s="10">
        <v>112</v>
      </c>
      <c r="G32" s="10">
        <v>77</v>
      </c>
      <c r="H32" s="10">
        <v>98</v>
      </c>
    </row>
    <row r="33" spans="1:8" s="1" customFormat="1" ht="15" customHeight="1">
      <c r="A33" s="8">
        <v>31</v>
      </c>
      <c r="B33" s="10" t="s">
        <v>24</v>
      </c>
      <c r="C33" s="10" t="s">
        <v>30</v>
      </c>
      <c r="D33" s="10" t="s">
        <v>26</v>
      </c>
      <c r="E33" s="10" t="s">
        <v>31</v>
      </c>
      <c r="F33" s="10">
        <v>104.5</v>
      </c>
      <c r="G33" s="10">
        <v>76.5</v>
      </c>
      <c r="H33" s="10">
        <v>93.3</v>
      </c>
    </row>
    <row r="34" spans="1:8" s="1" customFormat="1" ht="15" customHeight="1">
      <c r="A34" s="8">
        <v>32</v>
      </c>
      <c r="B34" s="9" t="s">
        <v>32</v>
      </c>
      <c r="C34" s="9" t="str">
        <f>"504017712"</f>
        <v>504017712</v>
      </c>
      <c r="D34" s="9" t="str">
        <f>"0177"</f>
        <v>0177</v>
      </c>
      <c r="E34" s="9" t="str">
        <f>"12"</f>
        <v>12</v>
      </c>
      <c r="F34" s="10">
        <v>103.5</v>
      </c>
      <c r="G34" s="10">
        <v>87.5</v>
      </c>
      <c r="H34" s="10">
        <v>97.1</v>
      </c>
    </row>
    <row r="35" spans="1:8" s="1" customFormat="1" ht="15" customHeight="1">
      <c r="A35" s="8">
        <v>33</v>
      </c>
      <c r="B35" s="10" t="s">
        <v>32</v>
      </c>
      <c r="C35" s="10" t="str">
        <f>"504017709"</f>
        <v>504017709</v>
      </c>
      <c r="D35" s="10" t="str">
        <f>"0177"</f>
        <v>0177</v>
      </c>
      <c r="E35" s="10" t="str">
        <f>"09"</f>
        <v>09</v>
      </c>
      <c r="F35" s="10">
        <v>105</v>
      </c>
      <c r="G35" s="10">
        <v>68</v>
      </c>
      <c r="H35" s="10">
        <v>90.2</v>
      </c>
    </row>
    <row r="36" spans="1:8" s="1" customFormat="1" ht="15" customHeight="1">
      <c r="A36" s="8">
        <v>34</v>
      </c>
      <c r="B36" s="9" t="s">
        <v>33</v>
      </c>
      <c r="C36" s="9" t="s">
        <v>34</v>
      </c>
      <c r="D36" s="9" t="s">
        <v>35</v>
      </c>
      <c r="E36" s="9" t="s">
        <v>36</v>
      </c>
      <c r="F36" s="10">
        <v>87</v>
      </c>
      <c r="G36" s="10">
        <v>85.5</v>
      </c>
      <c r="H36" s="10">
        <v>86.4</v>
      </c>
    </row>
    <row r="37" spans="1:8" s="1" customFormat="1" ht="15" customHeight="1">
      <c r="A37" s="8">
        <v>35</v>
      </c>
      <c r="B37" s="9" t="s">
        <v>33</v>
      </c>
      <c r="C37" s="9" t="s">
        <v>37</v>
      </c>
      <c r="D37" s="9" t="s">
        <v>35</v>
      </c>
      <c r="E37" s="9" t="s">
        <v>38</v>
      </c>
      <c r="F37" s="10">
        <v>81</v>
      </c>
      <c r="G37" s="10">
        <v>85</v>
      </c>
      <c r="H37" s="10">
        <v>82.6</v>
      </c>
    </row>
    <row r="38" spans="1:8" s="1" customFormat="1" ht="15" customHeight="1">
      <c r="A38" s="8">
        <v>36</v>
      </c>
      <c r="B38" s="9" t="s">
        <v>33</v>
      </c>
      <c r="C38" s="9" t="s">
        <v>39</v>
      </c>
      <c r="D38" s="9" t="s">
        <v>35</v>
      </c>
      <c r="E38" s="9" t="s">
        <v>40</v>
      </c>
      <c r="F38" s="10">
        <v>74</v>
      </c>
      <c r="G38" s="10">
        <v>86.5</v>
      </c>
      <c r="H38" s="10">
        <v>79</v>
      </c>
    </row>
  </sheetData>
  <sheetProtection/>
  <mergeCells count="1">
    <mergeCell ref="A1:H1"/>
  </mergeCells>
  <printOptions/>
  <pageMargins left="0.75" right="0.75" top="1" bottom="1" header="0.5118055555555555" footer="0.5118055555555555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小葫芦</cp:lastModifiedBy>
  <dcterms:created xsi:type="dcterms:W3CDTF">2016-12-02T08:54:00Z</dcterms:created>
  <dcterms:modified xsi:type="dcterms:W3CDTF">2023-06-27T07:44:48Z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4A26D19E87C742BC8FEB74D7EFC09D91</vt:lpwstr>
  </property>
</Properties>
</file>