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3" activeTab="10"/>
  </bookViews>
  <sheets>
    <sheet name="小学语文" sheetId="1" r:id="rId1"/>
    <sheet name="小学数学" sheetId="2" r:id="rId2"/>
    <sheet name="小学英语" sheetId="3" r:id="rId3"/>
    <sheet name="小学美术" sheetId="4" r:id="rId4"/>
    <sheet name="小学体育" sheetId="5" r:id="rId5"/>
    <sheet name="初中语文" sheetId="6" r:id="rId6"/>
    <sheet name="初中英语" sheetId="7" r:id="rId7"/>
    <sheet name="初中思政" sheetId="8" r:id="rId8"/>
    <sheet name="初中地理" sheetId="9" r:id="rId9"/>
    <sheet name="初中生物" sheetId="10" r:id="rId10"/>
    <sheet name="初中物理" sheetId="11" r:id="rId11"/>
  </sheets>
  <definedNames/>
  <calcPr fullCalcOnLoad="1"/>
</workbook>
</file>

<file path=xl/sharedStrings.xml><?xml version="1.0" encoding="utf-8"?>
<sst xmlns="http://schemas.openxmlformats.org/spreadsheetml/2006/main" count="329" uniqueCount="167">
  <si>
    <t>白沙黎族自治县2023年“聚四方之才·共建自贸港”校园招聘中小学教师
（小学语文）进入资格复审人员名单</t>
  </si>
  <si>
    <t>王小环</t>
  </si>
  <si>
    <t>小学语文</t>
  </si>
  <si>
    <t>县第一小学</t>
  </si>
  <si>
    <t>何影</t>
  </si>
  <si>
    <t>羊思思</t>
  </si>
  <si>
    <t>羊明珠</t>
  </si>
  <si>
    <t>周小玲</t>
  </si>
  <si>
    <t>张舒果</t>
  </si>
  <si>
    <t>李春儒</t>
  </si>
  <si>
    <t>陈茂精</t>
  </si>
  <si>
    <t>冯佳</t>
  </si>
  <si>
    <t>钟琼君</t>
  </si>
  <si>
    <t>唐梅欣</t>
  </si>
  <si>
    <t>刘立珍</t>
  </si>
  <si>
    <t>郭学坤</t>
  </si>
  <si>
    <t>李柳妍</t>
  </si>
  <si>
    <t>刘晓慧</t>
  </si>
  <si>
    <t>吴燕</t>
  </si>
  <si>
    <t>文真真</t>
  </si>
  <si>
    <t>覃春婷</t>
  </si>
  <si>
    <t>白沙黎族自治县2023年“聚四方之才·共建自贸港”校园招聘中小学教师
（小学数学）进入资格复审人员名单</t>
  </si>
  <si>
    <t>李拔培</t>
  </si>
  <si>
    <t>202306112328</t>
  </si>
  <si>
    <t>小学数学</t>
  </si>
  <si>
    <t>梁雪君</t>
  </si>
  <si>
    <t>202306112208</t>
  </si>
  <si>
    <t>王丽娟</t>
  </si>
  <si>
    <t>202306112230</t>
  </si>
  <si>
    <t>高巧妙</t>
  </si>
  <si>
    <t>202306112124</t>
  </si>
  <si>
    <t>符耀芬</t>
  </si>
  <si>
    <t>202306112415</t>
  </si>
  <si>
    <t>符燕玲</t>
  </si>
  <si>
    <t>202306112109</t>
  </si>
  <si>
    <t>薛芳芳</t>
  </si>
  <si>
    <t>202306112329</t>
  </si>
  <si>
    <t>符凤香</t>
  </si>
  <si>
    <t>202306112129</t>
  </si>
  <si>
    <t>郭东</t>
  </si>
  <si>
    <t>202306112330</t>
  </si>
  <si>
    <t>陈善筹</t>
  </si>
  <si>
    <t>202306112310</t>
  </si>
  <si>
    <t>张燕榕</t>
  </si>
  <si>
    <t>202306112110</t>
  </si>
  <si>
    <t>符诗雅</t>
  </si>
  <si>
    <t>202306112210</t>
  </si>
  <si>
    <t>陈初园</t>
  </si>
  <si>
    <t>202306112108</t>
  </si>
  <si>
    <t>钟海莉</t>
  </si>
  <si>
    <t>202306112213</t>
  </si>
  <si>
    <t>谭锐</t>
  </si>
  <si>
    <t>202306112410</t>
  </si>
  <si>
    <t>盛萌</t>
  </si>
  <si>
    <t>202306112518</t>
  </si>
  <si>
    <t>牙叉实验学校</t>
  </si>
  <si>
    <t>张香芳</t>
  </si>
  <si>
    <t>202306112529</t>
  </si>
  <si>
    <t>钟珍波</t>
  </si>
  <si>
    <t>202306112522</t>
  </si>
  <si>
    <t>白沙黎族自治县2023年“聚四方之才·共建自贸港”校园招聘中小学教师
（小学英语）进入资格复审人员名单</t>
  </si>
  <si>
    <t>张沐淋</t>
  </si>
  <si>
    <t>202306112701</t>
  </si>
  <si>
    <t>小学英语</t>
  </si>
  <si>
    <t>钟金贝</t>
  </si>
  <si>
    <t>202306112604</t>
  </si>
  <si>
    <t>李嘉怡</t>
  </si>
  <si>
    <t>202306112710</t>
  </si>
  <si>
    <t>符和斌</t>
  </si>
  <si>
    <t>202306112825</t>
  </si>
  <si>
    <t>思源实验学校</t>
  </si>
  <si>
    <t>吴彩虹</t>
  </si>
  <si>
    <t>202306115114</t>
  </si>
  <si>
    <t>曾万英</t>
  </si>
  <si>
    <t>202306115109</t>
  </si>
  <si>
    <t>王玉菊</t>
  </si>
  <si>
    <t>202306112730</t>
  </si>
  <si>
    <t>鲜茹兰</t>
  </si>
  <si>
    <t>202306112820</t>
  </si>
  <si>
    <t>吴爽</t>
  </si>
  <si>
    <t>202306112729</t>
  </si>
  <si>
    <t>张国琴</t>
  </si>
  <si>
    <t>202306112818</t>
  </si>
  <si>
    <t>白沙黎族自治县2023年“聚四方之才·共建自贸港”校园招聘中小学教师
（小学美术）进入资格复审人员名单</t>
  </si>
  <si>
    <t>罗慧</t>
  </si>
  <si>
    <t>小学美术</t>
  </si>
  <si>
    <t>刘雪娟</t>
  </si>
  <si>
    <t>陈玲</t>
  </si>
  <si>
    <t>白沙黎族自治县2023年“聚四方之才·共建自贸港”校园招聘中小学教师
（小学体育）进入资格复审人员名单</t>
  </si>
  <si>
    <t>李昌寅</t>
  </si>
  <si>
    <t>202306113127</t>
  </si>
  <si>
    <t>小学体育</t>
  </si>
  <si>
    <t>白沙学校</t>
  </si>
  <si>
    <t>黎宏琪</t>
  </si>
  <si>
    <t>202306113113</t>
  </si>
  <si>
    <t>符克巩</t>
  </si>
  <si>
    <t>202306115026</t>
  </si>
  <si>
    <t>马强</t>
  </si>
  <si>
    <t>202306113022</t>
  </si>
  <si>
    <t>唐凌鹏</t>
  </si>
  <si>
    <t>202306113029</t>
  </si>
  <si>
    <t>陈大献</t>
  </si>
  <si>
    <t>202306113016</t>
  </si>
  <si>
    <t>陈孝国</t>
  </si>
  <si>
    <t>202306112902</t>
  </si>
  <si>
    <t>王帅</t>
  </si>
  <si>
    <t>202306112903</t>
  </si>
  <si>
    <t>李伟强</t>
  </si>
  <si>
    <t>202306112908</t>
  </si>
  <si>
    <t>白沙黎族自治县2023年“聚四方之才·共建自贸港”校园招聘中小学教师
（初中语文）进入资格复审人员名单</t>
  </si>
  <si>
    <t>林造芳</t>
  </si>
  <si>
    <t>初中语文</t>
  </si>
  <si>
    <t>民族中学</t>
  </si>
  <si>
    <t>曾燕</t>
  </si>
  <si>
    <t>蔡玉玲</t>
  </si>
  <si>
    <t>莫海媛</t>
  </si>
  <si>
    <t>符亚菊</t>
  </si>
  <si>
    <t>陈裕娴</t>
  </si>
  <si>
    <t>202306113428</t>
  </si>
  <si>
    <t>云艳苗</t>
  </si>
  <si>
    <t>202306113430</t>
  </si>
  <si>
    <t>白沙黎族自治县2023年“聚四方之才·共建自贸港”校园招聘中小学教师
（初中英语）进入资格复审人员名单</t>
  </si>
  <si>
    <t>羊秀庆</t>
  </si>
  <si>
    <t>202306113508</t>
  </si>
  <si>
    <t>初中英语</t>
  </si>
  <si>
    <t>何美霞</t>
  </si>
  <si>
    <t>202306113511</t>
  </si>
  <si>
    <t>张建萍</t>
  </si>
  <si>
    <t>202306113513</t>
  </si>
  <si>
    <t>李雨娜</t>
  </si>
  <si>
    <t>202306115008</t>
  </si>
  <si>
    <t>郑海丽</t>
  </si>
  <si>
    <t>202306113529</t>
  </si>
  <si>
    <t>王姑女</t>
  </si>
  <si>
    <t>202306115004</t>
  </si>
  <si>
    <t>白沙黎族自治县2023年“聚四方之才·共建自贸港”校园招聘中小学教师
（初中思政）进入资格复审人员名单</t>
  </si>
  <si>
    <t>吴小妹</t>
  </si>
  <si>
    <t>初中思政</t>
  </si>
  <si>
    <t>杨秀联</t>
  </si>
  <si>
    <t>陈佳佳</t>
  </si>
  <si>
    <t>白沙黎族自治县2023年“聚四方之才·共建自贸港”校园招聘中小学教师
（初中地理）进入资格复审人员名单</t>
  </si>
  <si>
    <t>吴昭璇</t>
  </si>
  <si>
    <t>初中地理</t>
  </si>
  <si>
    <t>吴周妮</t>
  </si>
  <si>
    <t>郑家善</t>
  </si>
  <si>
    <t>黎学莉</t>
  </si>
  <si>
    <t>白沙黎族自治县2023年“聚四方之才·共建自贸港”校园招聘中小学教师
（初中生物）进入资格复审人员名单</t>
  </si>
  <si>
    <t>冯海平</t>
  </si>
  <si>
    <t>初中生物</t>
  </si>
  <si>
    <t>周宣成</t>
  </si>
  <si>
    <t>徐发吉</t>
  </si>
  <si>
    <t>周艳</t>
  </si>
  <si>
    <t>符冬梅</t>
  </si>
  <si>
    <t>白沙黎族自治县2023年“聚四方之才·共建自贸港”校园招聘中小学教师
（初中物理）进入资格复审人员名单</t>
  </si>
  <si>
    <t>高伟</t>
  </si>
  <si>
    <t>202306113203</t>
  </si>
  <si>
    <t>初中物理</t>
  </si>
  <si>
    <t>李凤永</t>
  </si>
  <si>
    <t>202306113302</t>
  </si>
  <si>
    <t>曾祥凤</t>
  </si>
  <si>
    <t>202306113216</t>
  </si>
  <si>
    <t>吴育林</t>
  </si>
  <si>
    <t>202306113329</t>
  </si>
  <si>
    <t>林丹</t>
  </si>
  <si>
    <t>202306113317</t>
  </si>
  <si>
    <t>柏继舜</t>
  </si>
  <si>
    <t>202306113319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</si>
</sst>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C23" sqref="C23"/>
    </sheetView>
  </sheetViews>
  <sheetFormatPr defaultColWidth="9.00390625" defaultRowHeight="14.25"/>
  <cols>
    <col min="3" max="3" width="16.625" style="0" customWidth="1"/>
    <col min="4" max="4" width="14.50390625" style="0" customWidth="1"/>
    <col min="5" max="5" width="14.125" style="0" customWidth="1"/>
    <col min="6" max="6" width="15.625" style="0" customWidth="1"/>
  </cols>
  <sheetData>
    <row r="1" spans="1:6" ht="33.75" customHeight="1">
      <c r="A1" s="5" t="s">
        <v>0</v>
      </c>
      <c r="B1" s="6"/>
      <c r="C1" s="6"/>
      <c r="D1" s="6"/>
      <c r="E1" s="6"/>
      <c r="F1" s="6"/>
    </row>
    <row r="2" spans="1:6" ht="14.25">
      <c r="A2" s="4">
        <v>1</v>
      </c>
      <c r="B2" s="4" t="s">
        <v>1</v>
      </c>
      <c r="C2" s="4" t="str">
        <f>"202306114224"</f>
        <v>202306114224</v>
      </c>
      <c r="D2" s="4" t="s">
        <v>2</v>
      </c>
      <c r="E2" s="4" t="s">
        <v>3</v>
      </c>
      <c r="F2" s="4">
        <v>79</v>
      </c>
    </row>
    <row r="3" spans="1:6" ht="14.25">
      <c r="A3" s="4">
        <v>2</v>
      </c>
      <c r="B3" s="4" t="s">
        <v>4</v>
      </c>
      <c r="C3" s="4" t="str">
        <f>"202306114228"</f>
        <v>202306114228</v>
      </c>
      <c r="D3" s="4" t="s">
        <v>2</v>
      </c>
      <c r="E3" s="4" t="s">
        <v>3</v>
      </c>
      <c r="F3" s="4">
        <v>75</v>
      </c>
    </row>
    <row r="4" spans="1:6" ht="14.25">
      <c r="A4" s="4">
        <v>3</v>
      </c>
      <c r="B4" s="4" t="s">
        <v>5</v>
      </c>
      <c r="C4" s="4" t="str">
        <f>"202306114116"</f>
        <v>202306114116</v>
      </c>
      <c r="D4" s="4" t="s">
        <v>2</v>
      </c>
      <c r="E4" s="4" t="s">
        <v>3</v>
      </c>
      <c r="F4" s="4">
        <v>73</v>
      </c>
    </row>
    <row r="5" spans="1:6" ht="14.25">
      <c r="A5" s="4">
        <v>4</v>
      </c>
      <c r="B5" s="4" t="s">
        <v>6</v>
      </c>
      <c r="C5" s="4" t="str">
        <f>"202306114505"</f>
        <v>202306114505</v>
      </c>
      <c r="D5" s="4" t="s">
        <v>2</v>
      </c>
      <c r="E5" s="4" t="s">
        <v>3</v>
      </c>
      <c r="F5" s="4">
        <v>66.5</v>
      </c>
    </row>
    <row r="6" spans="1:6" ht="14.25">
      <c r="A6" s="4">
        <v>5</v>
      </c>
      <c r="B6" s="4" t="s">
        <v>7</v>
      </c>
      <c r="C6" s="4" t="str">
        <f>"202306114011"</f>
        <v>202306114011</v>
      </c>
      <c r="D6" s="4" t="s">
        <v>2</v>
      </c>
      <c r="E6" s="4" t="s">
        <v>3</v>
      </c>
      <c r="F6" s="4">
        <v>65.5</v>
      </c>
    </row>
    <row r="7" spans="1:6" ht="14.25">
      <c r="A7" s="4">
        <v>6</v>
      </c>
      <c r="B7" s="4" t="s">
        <v>8</v>
      </c>
      <c r="C7" s="4" t="str">
        <f>"202306114403"</f>
        <v>202306114403</v>
      </c>
      <c r="D7" s="4" t="s">
        <v>2</v>
      </c>
      <c r="E7" s="4" t="s">
        <v>3</v>
      </c>
      <c r="F7" s="4">
        <v>65</v>
      </c>
    </row>
    <row r="8" spans="1:6" ht="14.25">
      <c r="A8" s="4">
        <v>7</v>
      </c>
      <c r="B8" s="4" t="s">
        <v>9</v>
      </c>
      <c r="C8" s="4" t="str">
        <f>"202306114125"</f>
        <v>202306114125</v>
      </c>
      <c r="D8" s="4" t="s">
        <v>2</v>
      </c>
      <c r="E8" s="4" t="s">
        <v>3</v>
      </c>
      <c r="F8" s="4">
        <v>64</v>
      </c>
    </row>
    <row r="9" spans="1:6" ht="14.25">
      <c r="A9" s="4">
        <v>8</v>
      </c>
      <c r="B9" s="4" t="s">
        <v>10</v>
      </c>
      <c r="C9" s="4" t="str">
        <f>"202306114324"</f>
        <v>202306114324</v>
      </c>
      <c r="D9" s="4" t="s">
        <v>2</v>
      </c>
      <c r="E9" s="4" t="s">
        <v>3</v>
      </c>
      <c r="F9" s="4">
        <v>63.5</v>
      </c>
    </row>
    <row r="10" spans="1:6" ht="14.25">
      <c r="A10" s="4">
        <v>9</v>
      </c>
      <c r="B10" s="4" t="s">
        <v>11</v>
      </c>
      <c r="C10" s="4" t="str">
        <f>"202306114401"</f>
        <v>202306114401</v>
      </c>
      <c r="D10" s="4" t="s">
        <v>2</v>
      </c>
      <c r="E10" s="4" t="s">
        <v>3</v>
      </c>
      <c r="F10" s="4">
        <v>62</v>
      </c>
    </row>
    <row r="11" spans="1:6" ht="14.25">
      <c r="A11" s="4">
        <v>10</v>
      </c>
      <c r="B11" s="4" t="s">
        <v>12</v>
      </c>
      <c r="C11" s="4" t="str">
        <f>"202306114320"</f>
        <v>202306114320</v>
      </c>
      <c r="D11" s="4" t="s">
        <v>2</v>
      </c>
      <c r="E11" s="4" t="s">
        <v>3</v>
      </c>
      <c r="F11" s="4">
        <v>61.5</v>
      </c>
    </row>
    <row r="12" spans="1:6" ht="14.25">
      <c r="A12" s="4">
        <v>11</v>
      </c>
      <c r="B12" s="4" t="s">
        <v>13</v>
      </c>
      <c r="C12" s="4" t="str">
        <f>"202306114429"</f>
        <v>202306114429</v>
      </c>
      <c r="D12" s="4" t="s">
        <v>2</v>
      </c>
      <c r="E12" s="4" t="s">
        <v>3</v>
      </c>
      <c r="F12" s="4">
        <v>61.5</v>
      </c>
    </row>
    <row r="13" spans="1:6" ht="14.25">
      <c r="A13" s="4">
        <v>12</v>
      </c>
      <c r="B13" s="4" t="s">
        <v>14</v>
      </c>
      <c r="C13" s="4" t="str">
        <f>"202306114107"</f>
        <v>202306114107</v>
      </c>
      <c r="D13" s="4" t="s">
        <v>2</v>
      </c>
      <c r="E13" s="4" t="s">
        <v>3</v>
      </c>
      <c r="F13" s="4">
        <v>61</v>
      </c>
    </row>
    <row r="14" spans="1:6" ht="14.25">
      <c r="A14" s="4">
        <v>13</v>
      </c>
      <c r="B14" s="4" t="s">
        <v>15</v>
      </c>
      <c r="C14" s="4" t="str">
        <f>"202306114221"</f>
        <v>202306114221</v>
      </c>
      <c r="D14" s="4" t="s">
        <v>2</v>
      </c>
      <c r="E14" s="4" t="s">
        <v>3</v>
      </c>
      <c r="F14" s="4">
        <v>61</v>
      </c>
    </row>
    <row r="15" spans="1:6" ht="14.25">
      <c r="A15" s="4">
        <v>14</v>
      </c>
      <c r="B15" s="4" t="s">
        <v>16</v>
      </c>
      <c r="C15" s="4" t="str">
        <f>"202306114305"</f>
        <v>202306114305</v>
      </c>
      <c r="D15" s="4" t="s">
        <v>2</v>
      </c>
      <c r="E15" s="4" t="s">
        <v>3</v>
      </c>
      <c r="F15" s="4">
        <v>60.5</v>
      </c>
    </row>
    <row r="16" spans="1:6" ht="14.25">
      <c r="A16" s="4">
        <v>15</v>
      </c>
      <c r="B16" s="4" t="s">
        <v>17</v>
      </c>
      <c r="C16" s="4" t="str">
        <f>"202306114404"</f>
        <v>202306114404</v>
      </c>
      <c r="D16" s="4" t="s">
        <v>2</v>
      </c>
      <c r="E16" s="4" t="s">
        <v>3</v>
      </c>
      <c r="F16" s="4">
        <v>60.5</v>
      </c>
    </row>
    <row r="17" spans="1:6" ht="14.25">
      <c r="A17" s="4">
        <v>16</v>
      </c>
      <c r="B17" s="4" t="s">
        <v>18</v>
      </c>
      <c r="C17" s="4" t="str">
        <f>"202306114409"</f>
        <v>202306114409</v>
      </c>
      <c r="D17" s="4" t="s">
        <v>2</v>
      </c>
      <c r="E17" s="4" t="s">
        <v>3</v>
      </c>
      <c r="F17" s="4">
        <v>60.5</v>
      </c>
    </row>
    <row r="18" spans="1:6" ht="14.25">
      <c r="A18" s="4">
        <v>17</v>
      </c>
      <c r="B18" s="4" t="s">
        <v>19</v>
      </c>
      <c r="C18" s="4" t="str">
        <f>"202306114211"</f>
        <v>202306114211</v>
      </c>
      <c r="D18" s="4" t="s">
        <v>2</v>
      </c>
      <c r="E18" s="4" t="s">
        <v>3</v>
      </c>
      <c r="F18" s="4">
        <v>60</v>
      </c>
    </row>
    <row r="19" spans="1:6" ht="14.25">
      <c r="A19" s="4">
        <v>18</v>
      </c>
      <c r="B19" s="4" t="s">
        <v>20</v>
      </c>
      <c r="C19" s="4" t="str">
        <f>"202306114424"</f>
        <v>202306114424</v>
      </c>
      <c r="D19" s="4" t="s">
        <v>2</v>
      </c>
      <c r="E19" s="4" t="s">
        <v>3</v>
      </c>
      <c r="F19" s="4">
        <v>60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G11" sqref="G11"/>
    </sheetView>
  </sheetViews>
  <sheetFormatPr defaultColWidth="8.75390625" defaultRowHeight="14.25"/>
  <cols>
    <col min="3" max="3" width="16.25390625" style="0" customWidth="1"/>
    <col min="6" max="6" width="17.625" style="0" customWidth="1"/>
  </cols>
  <sheetData>
    <row r="1" spans="1:6" ht="49.5" customHeight="1">
      <c r="A1" s="5" t="s">
        <v>146</v>
      </c>
      <c r="B1" s="6"/>
      <c r="C1" s="6"/>
      <c r="D1" s="6"/>
      <c r="E1" s="6"/>
      <c r="F1" s="6"/>
    </row>
    <row r="2" spans="1:6" ht="14.25">
      <c r="A2" s="4">
        <v>1</v>
      </c>
      <c r="B2" s="4" t="s">
        <v>147</v>
      </c>
      <c r="C2" s="4" t="str">
        <f>"202306113628"</f>
        <v>202306113628</v>
      </c>
      <c r="D2" s="4" t="s">
        <v>148</v>
      </c>
      <c r="E2" s="4" t="s">
        <v>92</v>
      </c>
      <c r="F2" s="4">
        <v>98</v>
      </c>
    </row>
    <row r="3" spans="1:6" ht="14.25">
      <c r="A3" s="4">
        <v>2</v>
      </c>
      <c r="B3" s="4" t="s">
        <v>149</v>
      </c>
      <c r="C3" s="4" t="str">
        <f>"202306113824"</f>
        <v>202306113824</v>
      </c>
      <c r="D3" s="4" t="s">
        <v>148</v>
      </c>
      <c r="E3" s="4" t="s">
        <v>92</v>
      </c>
      <c r="F3" s="4">
        <v>96</v>
      </c>
    </row>
    <row r="4" spans="1:6" ht="14.25">
      <c r="A4" s="4">
        <v>3</v>
      </c>
      <c r="B4" s="4" t="s">
        <v>150</v>
      </c>
      <c r="C4" s="4" t="str">
        <f>"202306113606"</f>
        <v>202306113606</v>
      </c>
      <c r="D4" s="4" t="s">
        <v>148</v>
      </c>
      <c r="E4" s="4" t="s">
        <v>92</v>
      </c>
      <c r="F4" s="4">
        <v>95.5</v>
      </c>
    </row>
    <row r="5" spans="1:6" ht="14.25">
      <c r="A5" s="4">
        <v>4</v>
      </c>
      <c r="B5" s="4" t="s">
        <v>151</v>
      </c>
      <c r="C5" s="4" t="str">
        <f>"202306113714"</f>
        <v>202306113714</v>
      </c>
      <c r="D5" s="4" t="s">
        <v>148</v>
      </c>
      <c r="E5" s="4" t="s">
        <v>92</v>
      </c>
      <c r="F5" s="4">
        <v>95.5</v>
      </c>
    </row>
    <row r="6" spans="1:6" ht="14.25">
      <c r="A6" s="4">
        <v>5</v>
      </c>
      <c r="B6" s="4" t="s">
        <v>152</v>
      </c>
      <c r="C6" s="4" t="str">
        <f>"202306113817"</f>
        <v>202306113817</v>
      </c>
      <c r="D6" s="4" t="s">
        <v>148</v>
      </c>
      <c r="E6" s="4" t="s">
        <v>92</v>
      </c>
      <c r="F6" s="4">
        <v>95.5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F18" sqref="F18"/>
    </sheetView>
  </sheetViews>
  <sheetFormatPr defaultColWidth="8.75390625" defaultRowHeight="14.25"/>
  <cols>
    <col min="3" max="3" width="13.25390625" style="0" customWidth="1"/>
    <col min="5" max="5" width="11.75390625" style="0" customWidth="1"/>
    <col min="6" max="6" width="15.25390625" style="0" customWidth="1"/>
  </cols>
  <sheetData>
    <row r="1" spans="1:6" ht="58.5" customHeight="1">
      <c r="A1" s="1" t="s">
        <v>153</v>
      </c>
      <c r="B1" s="2"/>
      <c r="C1" s="2"/>
      <c r="D1" s="2"/>
      <c r="E1" s="2"/>
      <c r="F1" s="3"/>
    </row>
    <row r="2" spans="1:6" ht="14.25">
      <c r="A2" s="4">
        <v>1</v>
      </c>
      <c r="B2" s="4" t="s">
        <v>154</v>
      </c>
      <c r="C2" s="4" t="s">
        <v>155</v>
      </c>
      <c r="D2" s="4" t="s">
        <v>156</v>
      </c>
      <c r="E2" s="4" t="s">
        <v>70</v>
      </c>
      <c r="F2" s="4">
        <v>95</v>
      </c>
    </row>
    <row r="3" spans="1:6" ht="14.25">
      <c r="A3" s="4">
        <v>2</v>
      </c>
      <c r="B3" s="4" t="s">
        <v>157</v>
      </c>
      <c r="C3" s="4" t="s">
        <v>158</v>
      </c>
      <c r="D3" s="4" t="s">
        <v>156</v>
      </c>
      <c r="E3" s="4" t="s">
        <v>70</v>
      </c>
      <c r="F3" s="4">
        <v>90.5</v>
      </c>
    </row>
    <row r="4" spans="1:6" ht="14.25">
      <c r="A4" s="4">
        <v>3</v>
      </c>
      <c r="B4" s="4" t="s">
        <v>159</v>
      </c>
      <c r="C4" s="4" t="s">
        <v>160</v>
      </c>
      <c r="D4" s="4" t="s">
        <v>156</v>
      </c>
      <c r="E4" s="4" t="s">
        <v>70</v>
      </c>
      <c r="F4" s="4">
        <v>88.5</v>
      </c>
    </row>
    <row r="5" spans="1:6" ht="14.25">
      <c r="A5" s="4">
        <v>4</v>
      </c>
      <c r="B5" s="4" t="s">
        <v>161</v>
      </c>
      <c r="C5" s="4" t="s">
        <v>162</v>
      </c>
      <c r="D5" s="4" t="s">
        <v>156</v>
      </c>
      <c r="E5" s="4" t="s">
        <v>55</v>
      </c>
      <c r="F5" s="4">
        <v>91</v>
      </c>
    </row>
    <row r="6" spans="1:6" ht="14.25">
      <c r="A6" s="4">
        <v>5</v>
      </c>
      <c r="B6" s="4" t="s">
        <v>163</v>
      </c>
      <c r="C6" s="4" t="s">
        <v>164</v>
      </c>
      <c r="D6" s="4" t="s">
        <v>156</v>
      </c>
      <c r="E6" s="4" t="s">
        <v>55</v>
      </c>
      <c r="F6" s="4">
        <v>90</v>
      </c>
    </row>
    <row r="7" spans="1:6" ht="14.25">
      <c r="A7" s="4">
        <v>6</v>
      </c>
      <c r="B7" s="4" t="s">
        <v>165</v>
      </c>
      <c r="C7" s="4" t="s">
        <v>166</v>
      </c>
      <c r="D7" s="4" t="s">
        <v>156</v>
      </c>
      <c r="E7" s="4" t="s">
        <v>55</v>
      </c>
      <c r="F7" s="4">
        <v>87.5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J17" sqref="J17"/>
    </sheetView>
  </sheetViews>
  <sheetFormatPr defaultColWidth="9.00390625" defaultRowHeight="14.25"/>
  <cols>
    <col min="3" max="3" width="15.125" style="0" customWidth="1"/>
    <col min="4" max="4" width="11.00390625" style="0" customWidth="1"/>
    <col min="5" max="5" width="11.625" style="0" customWidth="1"/>
    <col min="6" max="6" width="14.25390625" style="0" customWidth="1"/>
  </cols>
  <sheetData>
    <row r="1" spans="1:6" ht="60" customHeight="1">
      <c r="A1" s="5" t="s">
        <v>21</v>
      </c>
      <c r="B1" s="6"/>
      <c r="C1" s="6"/>
      <c r="D1" s="6"/>
      <c r="E1" s="6"/>
      <c r="F1" s="6"/>
    </row>
    <row r="2" spans="1:6" ht="14.25">
      <c r="A2" s="4">
        <v>1</v>
      </c>
      <c r="B2" s="4" t="s">
        <v>22</v>
      </c>
      <c r="C2" s="4" t="s">
        <v>23</v>
      </c>
      <c r="D2" s="4" t="s">
        <v>24</v>
      </c>
      <c r="E2" s="4" t="s">
        <v>3</v>
      </c>
      <c r="F2" s="4">
        <v>93</v>
      </c>
    </row>
    <row r="3" spans="1:6" ht="14.25">
      <c r="A3" s="4">
        <v>2</v>
      </c>
      <c r="B3" s="4" t="s">
        <v>25</v>
      </c>
      <c r="C3" s="4" t="s">
        <v>26</v>
      </c>
      <c r="D3" s="4" t="s">
        <v>24</v>
      </c>
      <c r="E3" s="4" t="s">
        <v>3</v>
      </c>
      <c r="F3" s="4">
        <v>92</v>
      </c>
    </row>
    <row r="4" spans="1:6" ht="14.25">
      <c r="A4" s="4">
        <v>3</v>
      </c>
      <c r="B4" s="4" t="s">
        <v>27</v>
      </c>
      <c r="C4" s="4" t="s">
        <v>28</v>
      </c>
      <c r="D4" s="4" t="s">
        <v>24</v>
      </c>
      <c r="E4" s="4" t="s">
        <v>3</v>
      </c>
      <c r="F4" s="4">
        <v>88.5</v>
      </c>
    </row>
    <row r="5" spans="1:6" ht="14.25">
      <c r="A5" s="4">
        <v>4</v>
      </c>
      <c r="B5" s="4" t="s">
        <v>29</v>
      </c>
      <c r="C5" s="4" t="s">
        <v>30</v>
      </c>
      <c r="D5" s="4" t="s">
        <v>24</v>
      </c>
      <c r="E5" s="4" t="s">
        <v>3</v>
      </c>
      <c r="F5" s="4">
        <v>86.5</v>
      </c>
    </row>
    <row r="6" spans="1:6" ht="14.25">
      <c r="A6" s="4">
        <v>5</v>
      </c>
      <c r="B6" s="4" t="s">
        <v>31</v>
      </c>
      <c r="C6" s="4" t="s">
        <v>32</v>
      </c>
      <c r="D6" s="4" t="s">
        <v>24</v>
      </c>
      <c r="E6" s="4" t="s">
        <v>3</v>
      </c>
      <c r="F6" s="4">
        <v>85.5</v>
      </c>
    </row>
    <row r="7" spans="1:6" ht="14.25">
      <c r="A7" s="4">
        <v>6</v>
      </c>
      <c r="B7" s="4" t="s">
        <v>33</v>
      </c>
      <c r="C7" s="4" t="s">
        <v>34</v>
      </c>
      <c r="D7" s="4" t="s">
        <v>24</v>
      </c>
      <c r="E7" s="4" t="s">
        <v>3</v>
      </c>
      <c r="F7" s="4">
        <v>84</v>
      </c>
    </row>
    <row r="8" spans="1:6" ht="14.25">
      <c r="A8" s="4">
        <v>7</v>
      </c>
      <c r="B8" s="4" t="s">
        <v>35</v>
      </c>
      <c r="C8" s="4" t="s">
        <v>36</v>
      </c>
      <c r="D8" s="4" t="s">
        <v>24</v>
      </c>
      <c r="E8" s="4" t="s">
        <v>3</v>
      </c>
      <c r="F8" s="4">
        <v>80.5</v>
      </c>
    </row>
    <row r="9" spans="1:6" ht="14.25">
      <c r="A9" s="4">
        <v>8</v>
      </c>
      <c r="B9" s="4" t="s">
        <v>37</v>
      </c>
      <c r="C9" s="4" t="s">
        <v>38</v>
      </c>
      <c r="D9" s="4" t="s">
        <v>24</v>
      </c>
      <c r="E9" s="4" t="s">
        <v>3</v>
      </c>
      <c r="F9" s="4">
        <v>76.5</v>
      </c>
    </row>
    <row r="10" spans="1:6" ht="14.25">
      <c r="A10" s="4">
        <v>9</v>
      </c>
      <c r="B10" s="4" t="s">
        <v>39</v>
      </c>
      <c r="C10" s="4" t="s">
        <v>40</v>
      </c>
      <c r="D10" s="4" t="s">
        <v>24</v>
      </c>
      <c r="E10" s="4" t="s">
        <v>3</v>
      </c>
      <c r="F10" s="4">
        <v>76</v>
      </c>
    </row>
    <row r="11" spans="1:6" ht="14.25">
      <c r="A11" s="4">
        <v>10</v>
      </c>
      <c r="B11" s="4" t="s">
        <v>41</v>
      </c>
      <c r="C11" s="4" t="s">
        <v>42</v>
      </c>
      <c r="D11" s="4" t="s">
        <v>24</v>
      </c>
      <c r="E11" s="4" t="s">
        <v>3</v>
      </c>
      <c r="F11" s="4">
        <v>74.5</v>
      </c>
    </row>
    <row r="12" spans="1:6" ht="14.25">
      <c r="A12" s="4">
        <v>11</v>
      </c>
      <c r="B12" s="4" t="s">
        <v>43</v>
      </c>
      <c r="C12" s="4" t="s">
        <v>44</v>
      </c>
      <c r="D12" s="4" t="s">
        <v>24</v>
      </c>
      <c r="E12" s="4" t="s">
        <v>3</v>
      </c>
      <c r="F12" s="4">
        <v>72</v>
      </c>
    </row>
    <row r="13" spans="1:6" ht="14.25">
      <c r="A13" s="4">
        <v>12</v>
      </c>
      <c r="B13" s="4" t="s">
        <v>45</v>
      </c>
      <c r="C13" s="4" t="s">
        <v>46</v>
      </c>
      <c r="D13" s="4" t="s">
        <v>24</v>
      </c>
      <c r="E13" s="4" t="s">
        <v>3</v>
      </c>
      <c r="F13" s="4">
        <v>70.5</v>
      </c>
    </row>
    <row r="14" spans="1:6" ht="14.25">
      <c r="A14" s="4">
        <v>13</v>
      </c>
      <c r="B14" s="4" t="s">
        <v>47</v>
      </c>
      <c r="C14" s="4" t="s">
        <v>48</v>
      </c>
      <c r="D14" s="4" t="s">
        <v>24</v>
      </c>
      <c r="E14" s="4" t="s">
        <v>3</v>
      </c>
      <c r="F14" s="4">
        <v>69</v>
      </c>
    </row>
    <row r="15" spans="1:6" ht="14.25">
      <c r="A15" s="4">
        <v>14</v>
      </c>
      <c r="B15" s="4" t="s">
        <v>49</v>
      </c>
      <c r="C15" s="4" t="s">
        <v>50</v>
      </c>
      <c r="D15" s="4" t="s">
        <v>24</v>
      </c>
      <c r="E15" s="4" t="s">
        <v>3</v>
      </c>
      <c r="F15" s="4">
        <v>69</v>
      </c>
    </row>
    <row r="16" spans="1:6" ht="14.25">
      <c r="A16" s="4">
        <v>15</v>
      </c>
      <c r="B16" s="4" t="s">
        <v>51</v>
      </c>
      <c r="C16" s="4" t="s">
        <v>52</v>
      </c>
      <c r="D16" s="4" t="s">
        <v>24</v>
      </c>
      <c r="E16" s="4" t="s">
        <v>3</v>
      </c>
      <c r="F16" s="4">
        <v>69</v>
      </c>
    </row>
    <row r="17" spans="1:6" ht="14.25">
      <c r="A17" s="4">
        <v>16</v>
      </c>
      <c r="B17" s="4" t="s">
        <v>53</v>
      </c>
      <c r="C17" s="4" t="s">
        <v>54</v>
      </c>
      <c r="D17" s="4" t="s">
        <v>24</v>
      </c>
      <c r="E17" s="4" t="s">
        <v>55</v>
      </c>
      <c r="F17" s="4">
        <v>81.5</v>
      </c>
    </row>
    <row r="18" spans="1:6" ht="14.25">
      <c r="A18" s="4">
        <v>17</v>
      </c>
      <c r="B18" s="4" t="s">
        <v>56</v>
      </c>
      <c r="C18" s="4" t="s">
        <v>57</v>
      </c>
      <c r="D18" s="4" t="s">
        <v>24</v>
      </c>
      <c r="E18" s="4" t="s">
        <v>55</v>
      </c>
      <c r="F18" s="4">
        <v>74.5</v>
      </c>
    </row>
    <row r="19" spans="1:6" ht="14.25">
      <c r="A19" s="4">
        <v>18</v>
      </c>
      <c r="B19" s="4" t="s">
        <v>58</v>
      </c>
      <c r="C19" s="4" t="s">
        <v>59</v>
      </c>
      <c r="D19" s="4" t="s">
        <v>24</v>
      </c>
      <c r="E19" s="4" t="s">
        <v>55</v>
      </c>
      <c r="F19" s="4">
        <v>71.5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I20" sqref="I20"/>
    </sheetView>
  </sheetViews>
  <sheetFormatPr defaultColWidth="9.00390625" defaultRowHeight="14.25"/>
  <cols>
    <col min="3" max="3" width="14.50390625" style="0" customWidth="1"/>
    <col min="5" max="5" width="12.625" style="0" customWidth="1"/>
    <col min="6" max="6" width="12.375" style="0" customWidth="1"/>
  </cols>
  <sheetData>
    <row r="1" spans="1:6" ht="39" customHeight="1">
      <c r="A1" s="1" t="s">
        <v>60</v>
      </c>
      <c r="B1" s="2"/>
      <c r="C1" s="2"/>
      <c r="D1" s="2"/>
      <c r="E1" s="2"/>
      <c r="F1" s="3"/>
    </row>
    <row r="2" spans="1:6" ht="14.25">
      <c r="A2" s="4">
        <v>1</v>
      </c>
      <c r="B2" s="4" t="s">
        <v>61</v>
      </c>
      <c r="C2" s="4" t="s">
        <v>62</v>
      </c>
      <c r="D2" s="4" t="s">
        <v>63</v>
      </c>
      <c r="E2" s="4" t="s">
        <v>3</v>
      </c>
      <c r="F2" s="4">
        <v>73.5</v>
      </c>
    </row>
    <row r="3" spans="1:6" ht="14.25">
      <c r="A3" s="4">
        <v>2</v>
      </c>
      <c r="B3" s="4" t="s">
        <v>64</v>
      </c>
      <c r="C3" s="4" t="s">
        <v>65</v>
      </c>
      <c r="D3" s="4" t="s">
        <v>63</v>
      </c>
      <c r="E3" s="4" t="s">
        <v>3</v>
      </c>
      <c r="F3" s="4">
        <v>73</v>
      </c>
    </row>
    <row r="4" spans="1:6" ht="14.25">
      <c r="A4" s="4">
        <v>3</v>
      </c>
      <c r="B4" s="4" t="s">
        <v>66</v>
      </c>
      <c r="C4" s="4" t="s">
        <v>67</v>
      </c>
      <c r="D4" s="4" t="s">
        <v>63</v>
      </c>
      <c r="E4" s="4" t="s">
        <v>3</v>
      </c>
      <c r="F4" s="4">
        <v>72.5</v>
      </c>
    </row>
    <row r="5" spans="1:6" ht="14.25">
      <c r="A5" s="4">
        <v>4</v>
      </c>
      <c r="B5" s="4" t="s">
        <v>68</v>
      </c>
      <c r="C5" s="4" t="s">
        <v>69</v>
      </c>
      <c r="D5" s="4" t="s">
        <v>63</v>
      </c>
      <c r="E5" s="4" t="s">
        <v>70</v>
      </c>
      <c r="F5" s="4">
        <v>81.5</v>
      </c>
    </row>
    <row r="6" spans="1:6" ht="14.25">
      <c r="A6" s="4">
        <v>5</v>
      </c>
      <c r="B6" s="4" t="s">
        <v>71</v>
      </c>
      <c r="C6" s="4" t="s">
        <v>72</v>
      </c>
      <c r="D6" s="4" t="s">
        <v>63</v>
      </c>
      <c r="E6" s="4" t="s">
        <v>70</v>
      </c>
      <c r="F6" s="4">
        <v>76</v>
      </c>
    </row>
    <row r="7" spans="1:6" ht="14.25">
      <c r="A7" s="4">
        <v>6</v>
      </c>
      <c r="B7" s="4" t="s">
        <v>73</v>
      </c>
      <c r="C7" s="4" t="s">
        <v>74</v>
      </c>
      <c r="D7" s="4" t="s">
        <v>63</v>
      </c>
      <c r="E7" s="4" t="s">
        <v>70</v>
      </c>
      <c r="F7" s="4">
        <v>69.5</v>
      </c>
    </row>
    <row r="8" spans="1:6" ht="14.25">
      <c r="A8" s="4">
        <v>7</v>
      </c>
      <c r="B8" s="4" t="s">
        <v>75</v>
      </c>
      <c r="C8" s="4" t="s">
        <v>76</v>
      </c>
      <c r="D8" s="4" t="s">
        <v>63</v>
      </c>
      <c r="E8" s="4" t="s">
        <v>55</v>
      </c>
      <c r="F8" s="4">
        <v>83</v>
      </c>
    </row>
    <row r="9" spans="1:6" ht="14.25">
      <c r="A9" s="4">
        <v>8</v>
      </c>
      <c r="B9" s="4" t="s">
        <v>77</v>
      </c>
      <c r="C9" s="4" t="s">
        <v>78</v>
      </c>
      <c r="D9" s="4" t="s">
        <v>63</v>
      </c>
      <c r="E9" s="4" t="s">
        <v>55</v>
      </c>
      <c r="F9" s="4">
        <v>77</v>
      </c>
    </row>
    <row r="10" spans="1:6" ht="14.25">
      <c r="A10" s="4">
        <v>9</v>
      </c>
      <c r="B10" s="4" t="s">
        <v>79</v>
      </c>
      <c r="C10" s="4" t="s">
        <v>80</v>
      </c>
      <c r="D10" s="4" t="s">
        <v>63</v>
      </c>
      <c r="E10" s="4" t="s">
        <v>55</v>
      </c>
      <c r="F10" s="4">
        <v>71.5</v>
      </c>
    </row>
    <row r="11" spans="1:6" ht="14.25">
      <c r="A11" s="4">
        <v>10</v>
      </c>
      <c r="B11" s="4" t="s">
        <v>81</v>
      </c>
      <c r="C11" s="4" t="s">
        <v>82</v>
      </c>
      <c r="D11" s="4" t="s">
        <v>63</v>
      </c>
      <c r="E11" s="4" t="s">
        <v>55</v>
      </c>
      <c r="F11" s="4">
        <v>71.5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F22" sqref="F22"/>
    </sheetView>
  </sheetViews>
  <sheetFormatPr defaultColWidth="8.75390625" defaultRowHeight="14.25"/>
  <cols>
    <col min="3" max="3" width="15.75390625" style="0" customWidth="1"/>
    <col min="5" max="5" width="13.75390625" style="0" customWidth="1"/>
    <col min="6" max="6" width="11.625" style="0" customWidth="1"/>
  </cols>
  <sheetData>
    <row r="1" spans="1:6" ht="33" customHeight="1">
      <c r="A1" s="5" t="s">
        <v>83</v>
      </c>
      <c r="B1" s="6"/>
      <c r="C1" s="6"/>
      <c r="D1" s="6"/>
      <c r="E1" s="6"/>
      <c r="F1" s="6"/>
    </row>
    <row r="2" spans="1:6" ht="14.25">
      <c r="A2" s="4">
        <v>1</v>
      </c>
      <c r="B2" s="4" t="s">
        <v>84</v>
      </c>
      <c r="C2" s="4" t="str">
        <f>"202306114614"</f>
        <v>202306114614</v>
      </c>
      <c r="D2" s="4" t="s">
        <v>85</v>
      </c>
      <c r="E2" s="4" t="s">
        <v>3</v>
      </c>
      <c r="F2" s="4">
        <v>81.7</v>
      </c>
    </row>
    <row r="3" spans="1:6" ht="14.25">
      <c r="A3" s="4">
        <v>2</v>
      </c>
      <c r="B3" s="4" t="s">
        <v>86</v>
      </c>
      <c r="C3" s="4" t="str">
        <f>"202306114619"</f>
        <v>202306114619</v>
      </c>
      <c r="D3" s="4" t="s">
        <v>85</v>
      </c>
      <c r="E3" s="4" t="s">
        <v>3</v>
      </c>
      <c r="F3" s="4">
        <v>79.1</v>
      </c>
    </row>
    <row r="4" spans="1:6" ht="14.25">
      <c r="A4" s="4">
        <v>3</v>
      </c>
      <c r="B4" s="4" t="s">
        <v>87</v>
      </c>
      <c r="C4" s="4" t="str">
        <f>"202306114606"</f>
        <v>202306114606</v>
      </c>
      <c r="D4" s="4" t="s">
        <v>85</v>
      </c>
      <c r="E4" s="4" t="s">
        <v>3</v>
      </c>
      <c r="F4" s="4">
        <v>77.8</v>
      </c>
    </row>
    <row r="5" ht="14.25">
      <c r="F5" s="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E18" sqref="E18"/>
    </sheetView>
  </sheetViews>
  <sheetFormatPr defaultColWidth="8.75390625" defaultRowHeight="14.25"/>
  <cols>
    <col min="3" max="3" width="21.375" style="0" customWidth="1"/>
    <col min="5" max="5" width="13.25390625" style="0" customWidth="1"/>
    <col min="6" max="6" width="17.625" style="0" customWidth="1"/>
  </cols>
  <sheetData>
    <row r="1" spans="1:6" ht="48.75" customHeight="1">
      <c r="A1" s="5" t="s">
        <v>88</v>
      </c>
      <c r="B1" s="6"/>
      <c r="C1" s="6"/>
      <c r="D1" s="6"/>
      <c r="E1" s="6"/>
      <c r="F1" s="6"/>
    </row>
    <row r="2" spans="1:6" ht="14.25">
      <c r="A2" s="4">
        <v>1</v>
      </c>
      <c r="B2" s="4" t="s">
        <v>89</v>
      </c>
      <c r="C2" s="4" t="s">
        <v>90</v>
      </c>
      <c r="D2" s="4" t="s">
        <v>91</v>
      </c>
      <c r="E2" s="4" t="s">
        <v>92</v>
      </c>
      <c r="F2" s="4">
        <v>67.5</v>
      </c>
    </row>
    <row r="3" spans="1:6" ht="14.25">
      <c r="A3" s="4">
        <v>2</v>
      </c>
      <c r="B3" s="4" t="s">
        <v>93</v>
      </c>
      <c r="C3" s="4" t="s">
        <v>94</v>
      </c>
      <c r="D3" s="4" t="s">
        <v>91</v>
      </c>
      <c r="E3" s="4" t="s">
        <v>92</v>
      </c>
      <c r="F3" s="4">
        <v>63</v>
      </c>
    </row>
    <row r="4" spans="1:6" ht="14.25">
      <c r="A4" s="4">
        <v>3</v>
      </c>
      <c r="B4" s="4" t="s">
        <v>95</v>
      </c>
      <c r="C4" s="4" t="s">
        <v>96</v>
      </c>
      <c r="D4" s="4" t="s">
        <v>91</v>
      </c>
      <c r="E4" s="4" t="s">
        <v>92</v>
      </c>
      <c r="F4" s="4">
        <v>60</v>
      </c>
    </row>
    <row r="5" spans="1:6" ht="14.25">
      <c r="A5" s="4">
        <v>4</v>
      </c>
      <c r="B5" s="4" t="s">
        <v>97</v>
      </c>
      <c r="C5" s="4" t="s">
        <v>98</v>
      </c>
      <c r="D5" s="4" t="s">
        <v>91</v>
      </c>
      <c r="E5" s="4" t="s">
        <v>70</v>
      </c>
      <c r="F5" s="4">
        <v>71</v>
      </c>
    </row>
    <row r="6" spans="1:6" ht="14.25">
      <c r="A6" s="4">
        <v>5</v>
      </c>
      <c r="B6" s="4" t="s">
        <v>99</v>
      </c>
      <c r="C6" s="4" t="s">
        <v>100</v>
      </c>
      <c r="D6" s="4" t="s">
        <v>91</v>
      </c>
      <c r="E6" s="4" t="s">
        <v>70</v>
      </c>
      <c r="F6" s="4">
        <v>62.5</v>
      </c>
    </row>
    <row r="7" spans="1:6" ht="14.25">
      <c r="A7" s="4">
        <v>6</v>
      </c>
      <c r="B7" s="4" t="s">
        <v>101</v>
      </c>
      <c r="C7" s="4" t="s">
        <v>102</v>
      </c>
      <c r="D7" s="4" t="s">
        <v>91</v>
      </c>
      <c r="E7" s="4" t="s">
        <v>70</v>
      </c>
      <c r="F7" s="4">
        <v>62</v>
      </c>
    </row>
    <row r="8" spans="1:6" ht="14.25">
      <c r="A8" s="4">
        <v>7</v>
      </c>
      <c r="B8" s="4" t="s">
        <v>103</v>
      </c>
      <c r="C8" s="4" t="s">
        <v>104</v>
      </c>
      <c r="D8" s="4" t="s">
        <v>91</v>
      </c>
      <c r="E8" s="4" t="s">
        <v>55</v>
      </c>
      <c r="F8" s="4">
        <v>78</v>
      </c>
    </row>
    <row r="9" spans="1:6" ht="14.25">
      <c r="A9" s="4">
        <v>8</v>
      </c>
      <c r="B9" s="4" t="s">
        <v>105</v>
      </c>
      <c r="C9" s="4" t="s">
        <v>106</v>
      </c>
      <c r="D9" s="4" t="s">
        <v>91</v>
      </c>
      <c r="E9" s="4" t="s">
        <v>55</v>
      </c>
      <c r="F9" s="4">
        <v>75.5</v>
      </c>
    </row>
    <row r="10" spans="1:6" ht="14.25">
      <c r="A10" s="4">
        <v>9</v>
      </c>
      <c r="B10" s="4" t="s">
        <v>107</v>
      </c>
      <c r="C10" s="4" t="s">
        <v>108</v>
      </c>
      <c r="D10" s="4" t="s">
        <v>91</v>
      </c>
      <c r="E10" s="4" t="s">
        <v>55</v>
      </c>
      <c r="F10" s="4">
        <v>74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F18" sqref="F18"/>
    </sheetView>
  </sheetViews>
  <sheetFormatPr defaultColWidth="8.75390625" defaultRowHeight="14.25"/>
  <cols>
    <col min="3" max="3" width="15.00390625" style="0" customWidth="1"/>
    <col min="5" max="5" width="12.50390625" style="0" customWidth="1"/>
    <col min="6" max="6" width="14.25390625" style="0" customWidth="1"/>
  </cols>
  <sheetData>
    <row r="1" spans="1:6" ht="51" customHeight="1">
      <c r="A1" s="1" t="s">
        <v>109</v>
      </c>
      <c r="B1" s="2"/>
      <c r="C1" s="2"/>
      <c r="D1" s="2"/>
      <c r="E1" s="2"/>
      <c r="F1" s="3"/>
    </row>
    <row r="2" spans="1:6" ht="14.25">
      <c r="A2" s="4">
        <v>1</v>
      </c>
      <c r="B2" s="4" t="s">
        <v>110</v>
      </c>
      <c r="C2" s="4" t="str">
        <f>"202306113409"</f>
        <v>202306113409</v>
      </c>
      <c r="D2" s="4" t="s">
        <v>111</v>
      </c>
      <c r="E2" s="4" t="s">
        <v>112</v>
      </c>
      <c r="F2" s="4">
        <v>72.5</v>
      </c>
    </row>
    <row r="3" spans="1:6" ht="14.25">
      <c r="A3" s="4">
        <v>2</v>
      </c>
      <c r="B3" s="4" t="s">
        <v>113</v>
      </c>
      <c r="C3" s="4" t="str">
        <f>"202306113405"</f>
        <v>202306113405</v>
      </c>
      <c r="D3" s="4" t="s">
        <v>111</v>
      </c>
      <c r="E3" s="4" t="s">
        <v>112</v>
      </c>
      <c r="F3" s="4">
        <v>69</v>
      </c>
    </row>
    <row r="4" spans="1:6" ht="14.25">
      <c r="A4" s="4">
        <v>3</v>
      </c>
      <c r="B4" s="4" t="s">
        <v>114</v>
      </c>
      <c r="C4" s="4" t="str">
        <f>"202306113415"</f>
        <v>202306113415</v>
      </c>
      <c r="D4" s="4" t="s">
        <v>111</v>
      </c>
      <c r="E4" s="4" t="s">
        <v>112</v>
      </c>
      <c r="F4" s="4">
        <v>68.5</v>
      </c>
    </row>
    <row r="5" spans="1:6" ht="14.25">
      <c r="A5" s="4">
        <v>4</v>
      </c>
      <c r="B5" s="4" t="s">
        <v>115</v>
      </c>
      <c r="C5" s="4" t="str">
        <f>"202306113404"</f>
        <v>202306113404</v>
      </c>
      <c r="D5" s="4" t="s">
        <v>111</v>
      </c>
      <c r="E5" s="4" t="s">
        <v>112</v>
      </c>
      <c r="F5" s="4">
        <v>67.5</v>
      </c>
    </row>
    <row r="6" spans="1:6" ht="14.25">
      <c r="A6" s="4">
        <v>5</v>
      </c>
      <c r="B6" s="4" t="s">
        <v>116</v>
      </c>
      <c r="C6" s="4" t="str">
        <f>"202306113427"</f>
        <v>202306113427</v>
      </c>
      <c r="D6" s="4" t="s">
        <v>111</v>
      </c>
      <c r="E6" s="4" t="s">
        <v>112</v>
      </c>
      <c r="F6" s="4">
        <v>67</v>
      </c>
    </row>
    <row r="7" spans="1:6" ht="14.25">
      <c r="A7" s="4">
        <v>6</v>
      </c>
      <c r="B7" s="4" t="s">
        <v>117</v>
      </c>
      <c r="C7" s="4" t="s">
        <v>118</v>
      </c>
      <c r="D7" s="4" t="s">
        <v>111</v>
      </c>
      <c r="E7" s="4" t="s">
        <v>55</v>
      </c>
      <c r="F7" s="4">
        <v>84</v>
      </c>
    </row>
    <row r="8" spans="1:6" ht="14.25">
      <c r="A8" s="4">
        <v>7</v>
      </c>
      <c r="B8" s="4" t="s">
        <v>119</v>
      </c>
      <c r="C8" s="4" t="s">
        <v>120</v>
      </c>
      <c r="D8" s="4" t="s">
        <v>111</v>
      </c>
      <c r="E8" s="4" t="s">
        <v>55</v>
      </c>
      <c r="F8" s="4">
        <v>74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F15" sqref="F15"/>
    </sheetView>
  </sheetViews>
  <sheetFormatPr defaultColWidth="8.75390625" defaultRowHeight="14.25"/>
  <cols>
    <col min="3" max="3" width="15.375" style="0" customWidth="1"/>
    <col min="5" max="5" width="12.375" style="0" customWidth="1"/>
    <col min="6" max="6" width="15.625" style="0" customWidth="1"/>
  </cols>
  <sheetData>
    <row r="1" spans="1:6" ht="66" customHeight="1">
      <c r="A1" s="1" t="s">
        <v>121</v>
      </c>
      <c r="B1" s="2"/>
      <c r="C1" s="2"/>
      <c r="D1" s="2"/>
      <c r="E1" s="2"/>
      <c r="F1" s="3"/>
    </row>
    <row r="2" spans="1:6" ht="14.25">
      <c r="A2" s="4">
        <v>1</v>
      </c>
      <c r="B2" s="4" t="s">
        <v>122</v>
      </c>
      <c r="C2" s="4" t="s">
        <v>123</v>
      </c>
      <c r="D2" s="4" t="s">
        <v>124</v>
      </c>
      <c r="E2" s="4" t="s">
        <v>92</v>
      </c>
      <c r="F2" s="4">
        <v>76</v>
      </c>
    </row>
    <row r="3" spans="1:6" ht="14.25">
      <c r="A3" s="4">
        <v>2</v>
      </c>
      <c r="B3" s="4" t="s">
        <v>125</v>
      </c>
      <c r="C3" s="4" t="s">
        <v>126</v>
      </c>
      <c r="D3" s="4" t="s">
        <v>124</v>
      </c>
      <c r="E3" s="4" t="s">
        <v>92</v>
      </c>
      <c r="F3" s="4">
        <v>75</v>
      </c>
    </row>
    <row r="4" spans="1:6" ht="14.25">
      <c r="A4" s="4">
        <v>3</v>
      </c>
      <c r="B4" s="4" t="s">
        <v>127</v>
      </c>
      <c r="C4" s="4" t="s">
        <v>128</v>
      </c>
      <c r="D4" s="4" t="s">
        <v>124</v>
      </c>
      <c r="E4" s="4" t="s">
        <v>92</v>
      </c>
      <c r="F4" s="4">
        <v>72</v>
      </c>
    </row>
    <row r="5" spans="1:6" ht="14.25">
      <c r="A5" s="4">
        <v>4</v>
      </c>
      <c r="B5" s="4" t="s">
        <v>129</v>
      </c>
      <c r="C5" s="4" t="s">
        <v>130</v>
      </c>
      <c r="D5" s="4" t="s">
        <v>124</v>
      </c>
      <c r="E5" s="4" t="s">
        <v>70</v>
      </c>
      <c r="F5" s="4">
        <v>75</v>
      </c>
    </row>
    <row r="6" spans="1:6" ht="14.25">
      <c r="A6" s="4">
        <v>5</v>
      </c>
      <c r="B6" s="4" t="s">
        <v>131</v>
      </c>
      <c r="C6" s="4" t="s">
        <v>132</v>
      </c>
      <c r="D6" s="4" t="s">
        <v>124</v>
      </c>
      <c r="E6" s="4" t="s">
        <v>70</v>
      </c>
      <c r="F6" s="4">
        <v>71</v>
      </c>
    </row>
    <row r="7" spans="1:6" ht="14.25">
      <c r="A7" s="4">
        <v>6</v>
      </c>
      <c r="B7" s="4" t="s">
        <v>133</v>
      </c>
      <c r="C7" s="4" t="s">
        <v>134</v>
      </c>
      <c r="D7" s="4" t="s">
        <v>124</v>
      </c>
      <c r="E7" s="4" t="s">
        <v>70</v>
      </c>
      <c r="F7" s="4">
        <v>68.5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F15" sqref="F15"/>
    </sheetView>
  </sheetViews>
  <sheetFormatPr defaultColWidth="8.75390625" defaultRowHeight="14.25"/>
  <cols>
    <col min="3" max="3" width="13.00390625" style="0" customWidth="1"/>
    <col min="6" max="6" width="19.75390625" style="0" customWidth="1"/>
  </cols>
  <sheetData>
    <row r="1" spans="1:6" ht="48.75" customHeight="1">
      <c r="A1" s="1" t="s">
        <v>135</v>
      </c>
      <c r="B1" s="2"/>
      <c r="C1" s="2"/>
      <c r="D1" s="2"/>
      <c r="E1" s="2"/>
      <c r="F1" s="3"/>
    </row>
    <row r="2" spans="1:6" ht="14.25">
      <c r="A2" s="4">
        <v>1</v>
      </c>
      <c r="B2" s="4" t="s">
        <v>136</v>
      </c>
      <c r="C2" s="4" t="str">
        <f>"202306114822"</f>
        <v>202306114822</v>
      </c>
      <c r="D2" s="4" t="s">
        <v>137</v>
      </c>
      <c r="E2" s="4" t="s">
        <v>112</v>
      </c>
      <c r="F2" s="4">
        <v>81.5</v>
      </c>
    </row>
    <row r="3" spans="1:6" ht="14.25">
      <c r="A3" s="4">
        <v>2</v>
      </c>
      <c r="B3" s="4" t="s">
        <v>138</v>
      </c>
      <c r="C3" s="4" t="str">
        <f>"202306114921"</f>
        <v>202306114921</v>
      </c>
      <c r="D3" s="4" t="s">
        <v>137</v>
      </c>
      <c r="E3" s="4" t="s">
        <v>112</v>
      </c>
      <c r="F3" s="4">
        <v>72</v>
      </c>
    </row>
    <row r="4" spans="1:6" ht="14.25">
      <c r="A4" s="4">
        <v>3</v>
      </c>
      <c r="B4" s="4" t="s">
        <v>139</v>
      </c>
      <c r="C4" s="4" t="str">
        <f>"202306114728"</f>
        <v>202306114728</v>
      </c>
      <c r="D4" s="4" t="s">
        <v>137</v>
      </c>
      <c r="E4" s="4" t="s">
        <v>112</v>
      </c>
      <c r="F4" s="4">
        <v>71.5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H13" sqref="H13"/>
    </sheetView>
  </sheetViews>
  <sheetFormatPr defaultColWidth="8.75390625" defaultRowHeight="14.25"/>
  <cols>
    <col min="3" max="3" width="14.125" style="0" customWidth="1"/>
    <col min="6" max="6" width="16.625" style="0" customWidth="1"/>
  </cols>
  <sheetData>
    <row r="1" spans="1:6" ht="51" customHeight="1">
      <c r="A1" s="5" t="s">
        <v>140</v>
      </c>
      <c r="B1" s="6"/>
      <c r="C1" s="6"/>
      <c r="D1" s="6"/>
      <c r="E1" s="6"/>
      <c r="F1" s="6"/>
    </row>
    <row r="2" spans="1:6" ht="14.25">
      <c r="A2" s="4">
        <v>1</v>
      </c>
      <c r="B2" s="4" t="s">
        <v>141</v>
      </c>
      <c r="C2" s="4" t="str">
        <f>"202306113919"</f>
        <v>202306113919</v>
      </c>
      <c r="D2" s="4" t="s">
        <v>142</v>
      </c>
      <c r="E2" s="4" t="s">
        <v>112</v>
      </c>
      <c r="F2" s="4">
        <v>92</v>
      </c>
    </row>
    <row r="3" spans="1:6" ht="14.25">
      <c r="A3" s="4">
        <v>2</v>
      </c>
      <c r="B3" s="4" t="s">
        <v>143</v>
      </c>
      <c r="C3" s="4" t="str">
        <f>"202306113903"</f>
        <v>202306113903</v>
      </c>
      <c r="D3" s="4" t="s">
        <v>142</v>
      </c>
      <c r="E3" s="4" t="s">
        <v>112</v>
      </c>
      <c r="F3" s="4">
        <v>83.5</v>
      </c>
    </row>
    <row r="4" spans="1:6" ht="14.25">
      <c r="A4" s="4">
        <v>3</v>
      </c>
      <c r="B4" s="4" t="s">
        <v>144</v>
      </c>
      <c r="C4" s="4" t="str">
        <f>"202306113918"</f>
        <v>202306113918</v>
      </c>
      <c r="D4" s="4" t="s">
        <v>142</v>
      </c>
      <c r="E4" s="4" t="s">
        <v>112</v>
      </c>
      <c r="F4" s="4">
        <v>82.5</v>
      </c>
    </row>
    <row r="5" spans="1:6" ht="14.25">
      <c r="A5" s="4">
        <v>4</v>
      </c>
      <c r="B5" s="4" t="s">
        <v>145</v>
      </c>
      <c r="C5" s="4" t="str">
        <f>"202306113921"</f>
        <v>202306113921</v>
      </c>
      <c r="D5" s="4" t="s">
        <v>142</v>
      </c>
      <c r="E5" s="4" t="s">
        <v>112</v>
      </c>
      <c r="F5" s="4">
        <v>82.5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2023-06-19T13:30:12Z</dcterms:created>
  <dcterms:modified xsi:type="dcterms:W3CDTF">2023-06-25T01:49:33Z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002BC66699DB4EEE9E7D8B809ABA05B2_12</vt:lpwstr>
  </property>
</Properties>
</file>