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表" sheetId="1" r:id="rId1"/>
  </sheets>
  <definedNames>
    <definedName name="_xlnm._FilterDatabase" localSheetId="0" hidden="1">表!$A$2:$H$31</definedName>
  </definedNames>
  <calcPr calcId="144525"/>
</workbook>
</file>

<file path=xl/sharedStrings.xml><?xml version="1.0" encoding="utf-8"?>
<sst xmlns="http://schemas.openxmlformats.org/spreadsheetml/2006/main" count="101" uniqueCount="54">
  <si>
    <t>附件:2023年中央民族大学附属中学三亚学校赴高校面向2023年应届毕业生公开招聘教师资格审查合格并进入笔试人员名单(长春市考点)</t>
  </si>
  <si>
    <t>序号</t>
  </si>
  <si>
    <t>考点</t>
  </si>
  <si>
    <t>岗位代码</t>
  </si>
  <si>
    <t>岗位名称</t>
  </si>
  <si>
    <t>姓名</t>
  </si>
  <si>
    <t>性别</t>
  </si>
  <si>
    <t>准考证号码</t>
  </si>
  <si>
    <t>备注</t>
  </si>
  <si>
    <t>长春考点</t>
  </si>
  <si>
    <t>中学语文教师</t>
  </si>
  <si>
    <t>202305110101</t>
  </si>
  <si>
    <t>202305110102</t>
  </si>
  <si>
    <t>202305110103</t>
  </si>
  <si>
    <t>202305110104</t>
  </si>
  <si>
    <t>202305110105</t>
  </si>
  <si>
    <t>202305110106</t>
  </si>
  <si>
    <t>中学数学教师（硕士）</t>
  </si>
  <si>
    <t>202305110107</t>
  </si>
  <si>
    <t>中学数学教师（本科）</t>
  </si>
  <si>
    <t>202305110108</t>
  </si>
  <si>
    <t>202305110109</t>
  </si>
  <si>
    <t>202305110110</t>
  </si>
  <si>
    <t>中学英语教师</t>
  </si>
  <si>
    <t>202305110111</t>
  </si>
  <si>
    <t>202305110112</t>
  </si>
  <si>
    <t>202305110113</t>
  </si>
  <si>
    <t>202305110114</t>
  </si>
  <si>
    <t>徐浩</t>
  </si>
  <si>
    <t>202305110115</t>
  </si>
  <si>
    <t>中学物理教师（硕士）</t>
  </si>
  <si>
    <t>202305110116</t>
  </si>
  <si>
    <t>202305110117</t>
  </si>
  <si>
    <t>中学物理教师（本科）</t>
  </si>
  <si>
    <t>202305110118</t>
  </si>
  <si>
    <t>202305110119</t>
  </si>
  <si>
    <t>王蕊</t>
  </si>
  <si>
    <t>202305110120</t>
  </si>
  <si>
    <t>0407</t>
  </si>
  <si>
    <t>于童</t>
  </si>
  <si>
    <t>女</t>
  </si>
  <si>
    <t>202305110121</t>
  </si>
  <si>
    <t>中学化学教师</t>
  </si>
  <si>
    <t>202305110122</t>
  </si>
  <si>
    <t>202305110123</t>
  </si>
  <si>
    <t>202305110124</t>
  </si>
  <si>
    <t>202305110125</t>
  </si>
  <si>
    <t>中学生物教师</t>
  </si>
  <si>
    <t>202305110126</t>
  </si>
  <si>
    <t>中学政治教师</t>
  </si>
  <si>
    <t>202305110127</t>
  </si>
  <si>
    <t>中学历史教师</t>
  </si>
  <si>
    <t>202305110128</t>
  </si>
  <si>
    <t>202305110129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</si>
</sst>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abSelected="1" zoomScaleSheetLayoutView="60" workbookViewId="0">
      <pane ySplit="2" topLeftCell="A3" activePane="bottomLeft" state="frozen"/>
      <selection/>
      <selection pane="bottomLeft" activeCell="D33" sqref="D33"/>
    </sheetView>
  </sheetViews>
  <sheetFormatPr defaultColWidth="9.77777777777778" defaultRowHeight="22" customHeight="1" outlineLevelCol="7"/>
  <cols>
    <col min="1" max="1" width="6.77777777777778" style="2" customWidth="1"/>
    <col min="2" max="2" width="12.1111111111111" style="2" customWidth="1"/>
    <col min="3" max="3" width="18.6666666666667" style="2" customWidth="1"/>
    <col min="4" max="4" width="34.2222222222222" style="2" customWidth="1"/>
    <col min="5" max="5" width="14.8888888888889" style="2" customWidth="1"/>
    <col min="6" max="6" width="11.8888888888889" style="2" customWidth="1"/>
    <col min="7" max="7" width="23" style="3" customWidth="1"/>
    <col min="8" max="8" width="23.6666666666667" style="2" customWidth="1"/>
    <col min="9" max="16381" width="9.77777777777778" style="1" customWidth="1"/>
    <col min="16382" max="16384" width="9.77777777777778" style="1"/>
  </cols>
  <sheetData>
    <row r="1" ht="43" customHeight="1" spans="1:8">
      <c r="A1" s="4" t="s">
        <v>0</v>
      </c>
      <c r="B1" s="4"/>
      <c r="C1" s="4"/>
      <c r="D1" s="4"/>
      <c r="E1" s="4"/>
      <c r="F1" s="4"/>
      <c r="G1" s="5"/>
      <c r="H1" s="4"/>
    </row>
    <row r="2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</row>
    <row r="3" ht="27" customHeight="1" spans="1:8">
      <c r="A3" s="8">
        <v>1</v>
      </c>
      <c r="B3" s="8" t="s">
        <v>9</v>
      </c>
      <c r="C3" s="8" t="str">
        <f t="shared" ref="C3:C8" si="0">"0401"</f>
        <v>0401</v>
      </c>
      <c r="D3" s="8" t="s">
        <v>10</v>
      </c>
      <c r="E3" s="8" t="str">
        <f>"李璞"</f>
        <v>李璞</v>
      </c>
      <c r="F3" s="8" t="str">
        <f t="shared" ref="F3:F17" si="1">"女"</f>
        <v>女</v>
      </c>
      <c r="G3" s="10" t="s">
        <v>11</v>
      </c>
      <c r="H3" s="8"/>
    </row>
    <row r="4" ht="27" customHeight="1" spans="1:8">
      <c r="A4" s="8">
        <v>2</v>
      </c>
      <c r="B4" s="8" t="s">
        <v>9</v>
      </c>
      <c r="C4" s="8" t="str">
        <f t="shared" si="0"/>
        <v>0401</v>
      </c>
      <c r="D4" s="8" t="s">
        <v>10</v>
      </c>
      <c r="E4" s="8" t="str">
        <f>"后天丽"</f>
        <v>后天丽</v>
      </c>
      <c r="F4" s="8" t="str">
        <f t="shared" si="1"/>
        <v>女</v>
      </c>
      <c r="G4" s="10" t="s">
        <v>12</v>
      </c>
      <c r="H4" s="8"/>
    </row>
    <row r="5" ht="27" customHeight="1" spans="1:8">
      <c r="A5" s="8">
        <v>3</v>
      </c>
      <c r="B5" s="8" t="s">
        <v>9</v>
      </c>
      <c r="C5" s="8" t="str">
        <f t="shared" si="0"/>
        <v>0401</v>
      </c>
      <c r="D5" s="8" t="s">
        <v>10</v>
      </c>
      <c r="E5" s="8" t="str">
        <f>"刘芳池"</f>
        <v>刘芳池</v>
      </c>
      <c r="F5" s="8" t="str">
        <f t="shared" si="1"/>
        <v>女</v>
      </c>
      <c r="G5" s="10" t="s">
        <v>13</v>
      </c>
      <c r="H5" s="8"/>
    </row>
    <row r="6" ht="27" customHeight="1" spans="1:8">
      <c r="A6" s="8">
        <v>4</v>
      </c>
      <c r="B6" s="8" t="s">
        <v>9</v>
      </c>
      <c r="C6" s="8" t="str">
        <f t="shared" si="0"/>
        <v>0401</v>
      </c>
      <c r="D6" s="8" t="s">
        <v>10</v>
      </c>
      <c r="E6" s="8" t="str">
        <f>"庞舒月"</f>
        <v>庞舒月</v>
      </c>
      <c r="F6" s="8" t="str">
        <f t="shared" si="1"/>
        <v>女</v>
      </c>
      <c r="G6" s="10" t="s">
        <v>14</v>
      </c>
      <c r="H6" s="8"/>
    </row>
    <row r="7" ht="27" customHeight="1" spans="1:8">
      <c r="A7" s="8">
        <v>5</v>
      </c>
      <c r="B7" s="8" t="s">
        <v>9</v>
      </c>
      <c r="C7" s="8" t="str">
        <f t="shared" si="0"/>
        <v>0401</v>
      </c>
      <c r="D7" s="8" t="s">
        <v>10</v>
      </c>
      <c r="E7" s="8" t="str">
        <f>"刘卓"</f>
        <v>刘卓</v>
      </c>
      <c r="F7" s="8" t="str">
        <f t="shared" si="1"/>
        <v>女</v>
      </c>
      <c r="G7" s="10" t="s">
        <v>15</v>
      </c>
      <c r="H7" s="8"/>
    </row>
    <row r="8" ht="27" customHeight="1" spans="1:8">
      <c r="A8" s="8">
        <v>6</v>
      </c>
      <c r="B8" s="8" t="s">
        <v>9</v>
      </c>
      <c r="C8" s="8" t="str">
        <f t="shared" si="0"/>
        <v>0401</v>
      </c>
      <c r="D8" s="8" t="s">
        <v>10</v>
      </c>
      <c r="E8" s="8" t="str">
        <f>"张萌"</f>
        <v>张萌</v>
      </c>
      <c r="F8" s="8" t="str">
        <f t="shared" si="1"/>
        <v>女</v>
      </c>
      <c r="G8" s="10" t="s">
        <v>16</v>
      </c>
      <c r="H8" s="8"/>
    </row>
    <row r="9" ht="27" customHeight="1" spans="1:8">
      <c r="A9" s="8">
        <v>7</v>
      </c>
      <c r="B9" s="8" t="s">
        <v>9</v>
      </c>
      <c r="C9" s="8" t="str">
        <f>"0402"</f>
        <v>0402</v>
      </c>
      <c r="D9" s="8" t="s">
        <v>17</v>
      </c>
      <c r="E9" s="8" t="str">
        <f>"刁婕"</f>
        <v>刁婕</v>
      </c>
      <c r="F9" s="8" t="str">
        <f t="shared" si="1"/>
        <v>女</v>
      </c>
      <c r="G9" s="10" t="s">
        <v>18</v>
      </c>
      <c r="H9" s="8"/>
    </row>
    <row r="10" ht="27" customHeight="1" spans="1:8">
      <c r="A10" s="8">
        <v>8</v>
      </c>
      <c r="B10" s="8" t="s">
        <v>9</v>
      </c>
      <c r="C10" s="8" t="str">
        <f>"0403"</f>
        <v>0403</v>
      </c>
      <c r="D10" s="8" t="s">
        <v>19</v>
      </c>
      <c r="E10" s="8" t="str">
        <f>"张乐怡"</f>
        <v>张乐怡</v>
      </c>
      <c r="F10" s="8" t="str">
        <f t="shared" si="1"/>
        <v>女</v>
      </c>
      <c r="G10" s="10" t="s">
        <v>20</v>
      </c>
      <c r="H10" s="8"/>
    </row>
    <row r="11" ht="27" customHeight="1" spans="1:8">
      <c r="A11" s="8">
        <v>9</v>
      </c>
      <c r="B11" s="8" t="s">
        <v>9</v>
      </c>
      <c r="C11" s="8" t="str">
        <f>"0403"</f>
        <v>0403</v>
      </c>
      <c r="D11" s="8" t="s">
        <v>19</v>
      </c>
      <c r="E11" s="8" t="str">
        <f>"王特"</f>
        <v>王特</v>
      </c>
      <c r="F11" s="8" t="str">
        <f t="shared" si="1"/>
        <v>女</v>
      </c>
      <c r="G11" s="10" t="s">
        <v>21</v>
      </c>
      <c r="H11" s="8"/>
    </row>
    <row r="12" ht="27" customHeight="1" spans="1:8">
      <c r="A12" s="8">
        <v>10</v>
      </c>
      <c r="B12" s="8" t="s">
        <v>9</v>
      </c>
      <c r="C12" s="8" t="str">
        <f>"0403"</f>
        <v>0403</v>
      </c>
      <c r="D12" s="8" t="s">
        <v>19</v>
      </c>
      <c r="E12" s="8" t="str">
        <f>"孙秀茹"</f>
        <v>孙秀茹</v>
      </c>
      <c r="F12" s="8" t="str">
        <f t="shared" si="1"/>
        <v>女</v>
      </c>
      <c r="G12" s="10" t="s">
        <v>22</v>
      </c>
      <c r="H12" s="8"/>
    </row>
    <row r="13" ht="27" customHeight="1" spans="1:8">
      <c r="A13" s="8">
        <v>11</v>
      </c>
      <c r="B13" s="8" t="s">
        <v>9</v>
      </c>
      <c r="C13" s="8" t="str">
        <f t="shared" ref="C13:C17" si="2">"0404"</f>
        <v>0404</v>
      </c>
      <c r="D13" s="8" t="s">
        <v>23</v>
      </c>
      <c r="E13" s="8" t="str">
        <f>"张磊"</f>
        <v>张磊</v>
      </c>
      <c r="F13" s="8" t="str">
        <f t="shared" si="1"/>
        <v>女</v>
      </c>
      <c r="G13" s="10" t="s">
        <v>24</v>
      </c>
      <c r="H13" s="8"/>
    </row>
    <row r="14" ht="27" customHeight="1" spans="1:8">
      <c r="A14" s="8">
        <v>12</v>
      </c>
      <c r="B14" s="8" t="s">
        <v>9</v>
      </c>
      <c r="C14" s="8" t="str">
        <f t="shared" si="2"/>
        <v>0404</v>
      </c>
      <c r="D14" s="8" t="s">
        <v>23</v>
      </c>
      <c r="E14" s="8" t="str">
        <f>"马晶"</f>
        <v>马晶</v>
      </c>
      <c r="F14" s="8" t="str">
        <f t="shared" si="1"/>
        <v>女</v>
      </c>
      <c r="G14" s="10" t="s">
        <v>25</v>
      </c>
      <c r="H14" s="8"/>
    </row>
    <row r="15" ht="27" customHeight="1" spans="1:8">
      <c r="A15" s="8">
        <v>13</v>
      </c>
      <c r="B15" s="8" t="s">
        <v>9</v>
      </c>
      <c r="C15" s="8" t="str">
        <f t="shared" si="2"/>
        <v>0404</v>
      </c>
      <c r="D15" s="8" t="s">
        <v>23</v>
      </c>
      <c r="E15" s="8" t="str">
        <f>"王天娇"</f>
        <v>王天娇</v>
      </c>
      <c r="F15" s="8" t="str">
        <f t="shared" si="1"/>
        <v>女</v>
      </c>
      <c r="G15" s="10" t="s">
        <v>26</v>
      </c>
      <c r="H15" s="8"/>
    </row>
    <row r="16" ht="27" customHeight="1" spans="1:8">
      <c r="A16" s="8">
        <v>14</v>
      </c>
      <c r="B16" s="8" t="s">
        <v>9</v>
      </c>
      <c r="C16" s="8" t="str">
        <f t="shared" si="2"/>
        <v>0404</v>
      </c>
      <c r="D16" s="8" t="s">
        <v>23</v>
      </c>
      <c r="E16" s="8" t="str">
        <f>"云含月"</f>
        <v>云含月</v>
      </c>
      <c r="F16" s="8" t="str">
        <f t="shared" si="1"/>
        <v>女</v>
      </c>
      <c r="G16" s="10" t="s">
        <v>27</v>
      </c>
      <c r="H16" s="8"/>
    </row>
    <row r="17" ht="27" customHeight="1" spans="1:8">
      <c r="A17" s="8">
        <v>15</v>
      </c>
      <c r="B17" s="8" t="s">
        <v>9</v>
      </c>
      <c r="C17" s="8" t="str">
        <f t="shared" si="2"/>
        <v>0404</v>
      </c>
      <c r="D17" s="8" t="s">
        <v>23</v>
      </c>
      <c r="E17" s="8" t="s">
        <v>28</v>
      </c>
      <c r="F17" s="8" t="str">
        <f>"男"</f>
        <v>男</v>
      </c>
      <c r="G17" s="10" t="s">
        <v>29</v>
      </c>
      <c r="H17" s="8"/>
    </row>
    <row r="18" ht="27" customHeight="1" spans="1:8">
      <c r="A18" s="8">
        <v>16</v>
      </c>
      <c r="B18" s="8" t="s">
        <v>9</v>
      </c>
      <c r="C18" s="8" t="str">
        <f>"0406"</f>
        <v>0406</v>
      </c>
      <c r="D18" s="8" t="s">
        <v>30</v>
      </c>
      <c r="E18" s="8" t="str">
        <f>"王佳琦"</f>
        <v>王佳琦</v>
      </c>
      <c r="F18" s="8" t="str">
        <f>"女"</f>
        <v>女</v>
      </c>
      <c r="G18" s="10" t="s">
        <v>31</v>
      </c>
      <c r="H18" s="8"/>
    </row>
    <row r="19" ht="27" customHeight="1" spans="1:8">
      <c r="A19" s="8">
        <v>17</v>
      </c>
      <c r="B19" s="8" t="s">
        <v>9</v>
      </c>
      <c r="C19" s="8" t="str">
        <f>"0406"</f>
        <v>0406</v>
      </c>
      <c r="D19" s="8" t="s">
        <v>30</v>
      </c>
      <c r="E19" s="8" t="str">
        <f>"闫冰"</f>
        <v>闫冰</v>
      </c>
      <c r="F19" s="8" t="str">
        <f>"男"</f>
        <v>男</v>
      </c>
      <c r="G19" s="10" t="s">
        <v>32</v>
      </c>
      <c r="H19" s="8"/>
    </row>
    <row r="20" ht="27" customHeight="1" spans="1:8">
      <c r="A20" s="8">
        <v>18</v>
      </c>
      <c r="B20" s="8" t="s">
        <v>9</v>
      </c>
      <c r="C20" s="8" t="str">
        <f>"0407"</f>
        <v>0407</v>
      </c>
      <c r="D20" s="8" t="s">
        <v>33</v>
      </c>
      <c r="E20" s="8" t="str">
        <f>"郑文浩"</f>
        <v>郑文浩</v>
      </c>
      <c r="F20" s="8" t="str">
        <f>"男"</f>
        <v>男</v>
      </c>
      <c r="G20" s="10" t="s">
        <v>34</v>
      </c>
      <c r="H20" s="8"/>
    </row>
    <row r="21" ht="27" customHeight="1" spans="1:8">
      <c r="A21" s="8">
        <v>19</v>
      </c>
      <c r="B21" s="8" t="s">
        <v>9</v>
      </c>
      <c r="C21" s="8" t="str">
        <f>"0407"</f>
        <v>0407</v>
      </c>
      <c r="D21" s="8" t="s">
        <v>33</v>
      </c>
      <c r="E21" s="8" t="str">
        <f>"李桐"</f>
        <v>李桐</v>
      </c>
      <c r="F21" s="8" t="str">
        <f>"女"</f>
        <v>女</v>
      </c>
      <c r="G21" s="10" t="s">
        <v>35</v>
      </c>
      <c r="H21" s="8"/>
    </row>
    <row r="22" ht="27" customHeight="1" spans="1:8">
      <c r="A22" s="8">
        <v>20</v>
      </c>
      <c r="B22" s="8" t="s">
        <v>9</v>
      </c>
      <c r="C22" s="8" t="str">
        <f>"0407"</f>
        <v>0407</v>
      </c>
      <c r="D22" s="8" t="s">
        <v>33</v>
      </c>
      <c r="E22" s="8" t="s">
        <v>36</v>
      </c>
      <c r="F22" s="8" t="str">
        <f>"女"</f>
        <v>女</v>
      </c>
      <c r="G22" s="10" t="s">
        <v>37</v>
      </c>
      <c r="H22" s="8"/>
    </row>
    <row r="23" ht="27" customHeight="1" spans="1:8">
      <c r="A23" s="8">
        <v>21</v>
      </c>
      <c r="B23" s="8" t="s">
        <v>9</v>
      </c>
      <c r="C23" s="8" t="s">
        <v>38</v>
      </c>
      <c r="D23" s="8" t="s">
        <v>33</v>
      </c>
      <c r="E23" s="8" t="s">
        <v>39</v>
      </c>
      <c r="F23" s="8" t="s">
        <v>40</v>
      </c>
      <c r="G23" s="10" t="s">
        <v>41</v>
      </c>
      <c r="H23" s="8"/>
    </row>
    <row r="24" ht="27" customHeight="1" spans="1:8">
      <c r="A24" s="8">
        <v>22</v>
      </c>
      <c r="B24" s="8" t="s">
        <v>9</v>
      </c>
      <c r="C24" s="8" t="str">
        <f>"0408"</f>
        <v>0408</v>
      </c>
      <c r="D24" s="8" t="s">
        <v>42</v>
      </c>
      <c r="E24" s="8" t="str">
        <f>"吴琼"</f>
        <v>吴琼</v>
      </c>
      <c r="F24" s="8" t="str">
        <f t="shared" ref="F24:F29" si="3">"女"</f>
        <v>女</v>
      </c>
      <c r="G24" s="10" t="s">
        <v>43</v>
      </c>
      <c r="H24" s="8"/>
    </row>
    <row r="25" ht="27" customHeight="1" spans="1:8">
      <c r="A25" s="8">
        <v>23</v>
      </c>
      <c r="B25" s="8" t="s">
        <v>9</v>
      </c>
      <c r="C25" s="8" t="str">
        <f>"0408"</f>
        <v>0408</v>
      </c>
      <c r="D25" s="8" t="s">
        <v>42</v>
      </c>
      <c r="E25" s="8" t="str">
        <f>"范鑫"</f>
        <v>范鑫</v>
      </c>
      <c r="F25" s="8" t="str">
        <f t="shared" si="3"/>
        <v>女</v>
      </c>
      <c r="G25" s="10" t="s">
        <v>44</v>
      </c>
      <c r="H25" s="8"/>
    </row>
    <row r="26" ht="27" customHeight="1" spans="1:8">
      <c r="A26" s="8">
        <v>24</v>
      </c>
      <c r="B26" s="8" t="s">
        <v>9</v>
      </c>
      <c r="C26" s="8" t="str">
        <f>"0408"</f>
        <v>0408</v>
      </c>
      <c r="D26" s="8" t="s">
        <v>42</v>
      </c>
      <c r="E26" s="8" t="str">
        <f>"李琦"</f>
        <v>李琦</v>
      </c>
      <c r="F26" s="8" t="str">
        <f t="shared" si="3"/>
        <v>女</v>
      </c>
      <c r="G26" s="10" t="s">
        <v>45</v>
      </c>
      <c r="H26" s="8"/>
    </row>
    <row r="27" ht="27" customHeight="1" spans="1:8">
      <c r="A27" s="8">
        <v>25</v>
      </c>
      <c r="B27" s="8" t="s">
        <v>9</v>
      </c>
      <c r="C27" s="8" t="str">
        <f>"0408"</f>
        <v>0408</v>
      </c>
      <c r="D27" s="8" t="s">
        <v>42</v>
      </c>
      <c r="E27" s="8" t="str">
        <f>"张强"</f>
        <v>张强</v>
      </c>
      <c r="F27" s="8" t="str">
        <f t="shared" si="3"/>
        <v>女</v>
      </c>
      <c r="G27" s="10" t="s">
        <v>46</v>
      </c>
      <c r="H27" s="8"/>
    </row>
    <row r="28" ht="27" customHeight="1" spans="1:8">
      <c r="A28" s="8">
        <v>26</v>
      </c>
      <c r="B28" s="8" t="s">
        <v>9</v>
      </c>
      <c r="C28" s="8" t="str">
        <f>"0409"</f>
        <v>0409</v>
      </c>
      <c r="D28" s="8" t="s">
        <v>47</v>
      </c>
      <c r="E28" s="8" t="str">
        <f>"黄涵"</f>
        <v>黄涵</v>
      </c>
      <c r="F28" s="8" t="str">
        <f t="shared" si="3"/>
        <v>女</v>
      </c>
      <c r="G28" s="10" t="s">
        <v>48</v>
      </c>
      <c r="H28" s="8"/>
    </row>
    <row r="29" ht="27" customHeight="1" spans="1:8">
      <c r="A29" s="8">
        <v>27</v>
      </c>
      <c r="B29" s="8" t="s">
        <v>9</v>
      </c>
      <c r="C29" s="8" t="str">
        <f>"0410"</f>
        <v>0410</v>
      </c>
      <c r="D29" s="8" t="s">
        <v>49</v>
      </c>
      <c r="E29" s="8" t="str">
        <f>"高阳"</f>
        <v>高阳</v>
      </c>
      <c r="F29" s="8" t="str">
        <f t="shared" si="3"/>
        <v>女</v>
      </c>
      <c r="G29" s="10" t="s">
        <v>50</v>
      </c>
      <c r="H29" s="8"/>
    </row>
    <row r="30" s="1" customFormat="1" ht="27" customHeight="1" spans="1:8">
      <c r="A30" s="8">
        <v>28</v>
      </c>
      <c r="B30" s="8" t="s">
        <v>9</v>
      </c>
      <c r="C30" s="8" t="str">
        <f>"0411"</f>
        <v>0411</v>
      </c>
      <c r="D30" s="8" t="s">
        <v>51</v>
      </c>
      <c r="E30" s="8" t="str">
        <f>"贾晓东"</f>
        <v>贾晓东</v>
      </c>
      <c r="F30" s="8" t="str">
        <f>"男"</f>
        <v>男</v>
      </c>
      <c r="G30" s="10" t="s">
        <v>52</v>
      </c>
      <c r="H30" s="8"/>
    </row>
    <row r="31" s="1" customFormat="1" ht="27" customHeight="1" spans="1:8">
      <c r="A31" s="8">
        <v>29</v>
      </c>
      <c r="B31" s="8" t="s">
        <v>9</v>
      </c>
      <c r="C31" s="8" t="str">
        <f>"0411"</f>
        <v>0411</v>
      </c>
      <c r="D31" s="8" t="s">
        <v>51</v>
      </c>
      <c r="E31" s="8" t="str">
        <f>"王桐"</f>
        <v>王桐</v>
      </c>
      <c r="F31" s="8" t="str">
        <f>"女"</f>
        <v>女</v>
      </c>
      <c r="G31" s="10" t="s">
        <v>53</v>
      </c>
      <c r="H31" s="8"/>
    </row>
  </sheetData>
  <mergeCells count="1">
    <mergeCell ref="A1:H1"/>
  </mergeCells>
  <conditionalFormatting sqref="E3:E31">
    <cfRule type="duplicateValues" dxfId="0" priority="1"/>
  </conditionalFormatting>
  <printOptions horizontalCentered="1"/>
  <pageMargins left="0.393055555555556" right="0.393055555555556" top="0.393055555555556" bottom="0.393055555555556" header="0.5" footer="0.236111111111111"/>
  <pageSetup paperSize="9" scale="68" fitToHeight="0" orientation="landscape" horizontalDpi="600"/>
  <headerFooter>
    <oddFooter>&amp;C第 &amp;P 页，共 &amp;N 页</oddFooter>
  </headerFooter>
  <ignoredErrors>
    <ignoredError sqref="F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黄毅</cp:lastModifiedBy>
  <dcterms:created xsi:type="dcterms:W3CDTF">2023-05-11T00:45:00Z</dcterms:created>
  <dcterms:modified xsi:type="dcterms:W3CDTF">2023-05-11T05:21:01Z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A05BE4B72C8F4626B6A0DF5D55FE7F99_13</vt:lpwstr>
  </property>
  <property fmtid="{D5CDD505-2E9C-101B-9397-08002B2CF9AE}" pid="3" name="KSOProductBuildVer">
    <vt:lpwstr>2052-11.1.0.14309</vt:lpwstr>
  </property>
</Properties>
</file>