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表" sheetId="1" r:id="rId1"/>
  </sheets>
  <definedNames/>
  <calcPr fullCalcOnLoad="1"/>
</workbook>
</file>

<file path=xl/sharedStrings.xml><?xml version="1.0" encoding="utf-8"?>
<sst xmlns="http://schemas.openxmlformats.org/spreadsheetml/2006/main" count="379" uniqueCount="19">
  <si>
    <t>附件1</t>
  </si>
  <si>
    <t>乐东黎族自治县2023年“回归家乡·投身自贸港”中小学教师资格公开招聘岗位资格初审合格并进入笔试人员名单</t>
  </si>
  <si>
    <t>序号</t>
  </si>
  <si>
    <t>报考学校</t>
  </si>
  <si>
    <t>报考岗位</t>
  </si>
  <si>
    <t>姓名</t>
  </si>
  <si>
    <t>性别</t>
  </si>
  <si>
    <t>黄流中学</t>
  </si>
  <si>
    <t>0101_高中音乐</t>
  </si>
  <si>
    <t>0102_高中体育</t>
  </si>
  <si>
    <t>0103_高中美术</t>
  </si>
  <si>
    <t>华二黄中附属小学</t>
  </si>
  <si>
    <t>0201_小学音乐</t>
  </si>
  <si>
    <t>0202_小学体育</t>
  </si>
  <si>
    <t>0203_小学美术</t>
  </si>
  <si>
    <t>思源实验小学</t>
  </si>
  <si>
    <t>0301_小学音乐</t>
  </si>
  <si>
    <t>0302_小学体育</t>
  </si>
  <si>
    <t>0303_小学美术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</si>
</sst>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6"/>
      <color indexed="8"/>
      <name val="黑体"/>
      <family val="3"/>
    </font>
    <font>
      <b/>
      <sz val="22"/>
      <color indexed="8"/>
      <name val="宋体"/>
      <family val="0"/>
    </font>
    <font>
      <sz val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theme="1"/>
      <name val="黑体"/>
      <family val="3"/>
    </font>
    <font>
      <b/>
      <sz val="2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2">
    <xf numFmtId="0" fontId="0" fillId="0" borderId="0" xfId="0" applyFont="1" applyAlignment="1">
      <alignment vertical="center"/>
    </xf>
    <xf numFmtId="0" fontId="3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2" fillId="0" borderId="0" xfId="0" applyFont="1" applyAlignment="1">
      <alignment horizontal="left" vertical="center" wrapText="1"/>
    </xf>
    <xf numFmtId="0" fontId="42" fillId="0" borderId="0" xfId="0" applyFont="1" applyAlignment="1">
      <alignment horizontal="left" vertical="center" wrapText="1"/>
    </xf>
    <xf numFmtId="0" fontId="43" fillId="0" borderId="0" xfId="0" applyFont="1" applyBorder="1" applyAlignment="1">
      <alignment horizontal="center" vertical="center" wrapText="1"/>
    </xf>
    <xf numFmtId="0" fontId="39" fillId="0" borderId="9" xfId="0" applyFont="1" applyBorder="1" applyAlignment="1">
      <alignment horizontal="center" vertical="center" wrapText="1"/>
    </xf>
    <xf numFmtId="0" fontId="39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89"/>
  <sheetViews>
    <sheetView tabSelected="1" workbookViewId="0" topLeftCell="A1">
      <selection activeCell="K10" sqref="K10"/>
    </sheetView>
  </sheetViews>
  <sheetFormatPr defaultColWidth="9.00390625" defaultRowHeight="34.5" customHeight="1"/>
  <cols>
    <col min="1" max="1" width="9.8515625" style="2" customWidth="1"/>
    <col min="2" max="2" width="17.140625" style="2" customWidth="1"/>
    <col min="3" max="3" width="40.140625" style="2" customWidth="1"/>
    <col min="4" max="4" width="19.57421875" style="3" customWidth="1"/>
    <col min="5" max="5" width="17.28125" style="3" customWidth="1"/>
    <col min="6" max="16384" width="9.00390625" style="2" customWidth="1"/>
  </cols>
  <sheetData>
    <row r="1" spans="1:5" ht="34.5" customHeight="1">
      <c r="A1" s="4" t="s">
        <v>0</v>
      </c>
      <c r="B1" s="4"/>
      <c r="C1" s="5"/>
      <c r="D1" s="5"/>
      <c r="E1" s="5"/>
    </row>
    <row r="2" spans="1:5" ht="63" customHeight="1">
      <c r="A2" s="6" t="s">
        <v>1</v>
      </c>
      <c r="B2" s="6"/>
      <c r="C2" s="6"/>
      <c r="D2" s="6"/>
      <c r="E2" s="6"/>
    </row>
    <row r="3" spans="1:5" s="1" customFormat="1" ht="34.5" customHeight="1">
      <c r="A3" s="7" t="s">
        <v>2</v>
      </c>
      <c r="B3" s="7" t="s">
        <v>3</v>
      </c>
      <c r="C3" s="7" t="s">
        <v>4</v>
      </c>
      <c r="D3" s="8" t="s">
        <v>5</v>
      </c>
      <c r="E3" s="8" t="s">
        <v>6</v>
      </c>
    </row>
    <row r="4" spans="1:5" ht="25.5" customHeight="1">
      <c r="A4" s="9">
        <v>1</v>
      </c>
      <c r="B4" s="10" t="s">
        <v>7</v>
      </c>
      <c r="C4" s="9" t="s">
        <v>8</v>
      </c>
      <c r="D4" s="11" t="str">
        <f>"陈泽桦"</f>
        <v>陈泽桦</v>
      </c>
      <c r="E4" s="11" t="str">
        <f>"男"</f>
        <v>男</v>
      </c>
    </row>
    <row r="5" spans="1:5" ht="25.5" customHeight="1">
      <c r="A5" s="9">
        <v>2</v>
      </c>
      <c r="B5" s="10" t="s">
        <v>7</v>
      </c>
      <c r="C5" s="9" t="s">
        <v>8</v>
      </c>
      <c r="D5" s="11" t="str">
        <f>"陈星伊"</f>
        <v>陈星伊</v>
      </c>
      <c r="E5" s="11" t="str">
        <f aca="true" t="shared" si="0" ref="E5:E12">"女"</f>
        <v>女</v>
      </c>
    </row>
    <row r="6" spans="1:5" ht="25.5" customHeight="1">
      <c r="A6" s="9">
        <v>3</v>
      </c>
      <c r="B6" s="10" t="s">
        <v>7</v>
      </c>
      <c r="C6" s="9" t="s">
        <v>8</v>
      </c>
      <c r="D6" s="11" t="str">
        <f>"伊文博"</f>
        <v>伊文博</v>
      </c>
      <c r="E6" s="11" t="str">
        <f t="shared" si="0"/>
        <v>女</v>
      </c>
    </row>
    <row r="7" spans="1:5" ht="25.5" customHeight="1">
      <c r="A7" s="9">
        <v>4</v>
      </c>
      <c r="B7" s="10" t="s">
        <v>7</v>
      </c>
      <c r="C7" s="9" t="s">
        <v>8</v>
      </c>
      <c r="D7" s="11" t="str">
        <f>"杨纯碧"</f>
        <v>杨纯碧</v>
      </c>
      <c r="E7" s="11" t="str">
        <f t="shared" si="0"/>
        <v>女</v>
      </c>
    </row>
    <row r="8" spans="1:5" ht="25.5" customHeight="1">
      <c r="A8" s="9">
        <v>5</v>
      </c>
      <c r="B8" s="10" t="s">
        <v>7</v>
      </c>
      <c r="C8" s="9" t="s">
        <v>8</v>
      </c>
      <c r="D8" s="11" t="str">
        <f>"符菁菁"</f>
        <v>符菁菁</v>
      </c>
      <c r="E8" s="11" t="str">
        <f t="shared" si="0"/>
        <v>女</v>
      </c>
    </row>
    <row r="9" spans="1:5" ht="25.5" customHeight="1">
      <c r="A9" s="9">
        <v>6</v>
      </c>
      <c r="B9" s="10" t="s">
        <v>7</v>
      </c>
      <c r="C9" s="9" t="s">
        <v>8</v>
      </c>
      <c r="D9" s="11" t="str">
        <f>"刘翠"</f>
        <v>刘翠</v>
      </c>
      <c r="E9" s="11" t="str">
        <f t="shared" si="0"/>
        <v>女</v>
      </c>
    </row>
    <row r="10" spans="1:5" ht="25.5" customHeight="1">
      <c r="A10" s="9">
        <v>7</v>
      </c>
      <c r="B10" s="10" t="s">
        <v>7</v>
      </c>
      <c r="C10" s="9" t="s">
        <v>8</v>
      </c>
      <c r="D10" s="11" t="str">
        <f>"陈碧云"</f>
        <v>陈碧云</v>
      </c>
      <c r="E10" s="11" t="str">
        <f t="shared" si="0"/>
        <v>女</v>
      </c>
    </row>
    <row r="11" spans="1:5" ht="25.5" customHeight="1">
      <c r="A11" s="9">
        <v>8</v>
      </c>
      <c r="B11" s="10" t="s">
        <v>7</v>
      </c>
      <c r="C11" s="9" t="s">
        <v>8</v>
      </c>
      <c r="D11" s="2" t="str">
        <f>"徐嘉琪"</f>
        <v>徐嘉琪</v>
      </c>
      <c r="E11" s="11" t="str">
        <f t="shared" si="0"/>
        <v>女</v>
      </c>
    </row>
    <row r="12" spans="1:5" ht="25.5" customHeight="1">
      <c r="A12" s="9">
        <v>9</v>
      </c>
      <c r="B12" s="10" t="s">
        <v>7</v>
      </c>
      <c r="C12" s="9" t="s">
        <v>8</v>
      </c>
      <c r="D12" s="11" t="str">
        <f>"张学敏"</f>
        <v>张学敏</v>
      </c>
      <c r="E12" s="11" t="str">
        <f t="shared" si="0"/>
        <v>女</v>
      </c>
    </row>
    <row r="13" spans="1:5" ht="25.5" customHeight="1">
      <c r="A13" s="9">
        <v>10</v>
      </c>
      <c r="B13" s="10" t="s">
        <v>7</v>
      </c>
      <c r="C13" s="9" t="s">
        <v>8</v>
      </c>
      <c r="D13" s="11" t="str">
        <f>"冼汉谋"</f>
        <v>冼汉谋</v>
      </c>
      <c r="E13" s="11" t="str">
        <f>"男"</f>
        <v>男</v>
      </c>
    </row>
    <row r="14" spans="1:5" ht="25.5" customHeight="1">
      <c r="A14" s="9">
        <v>11</v>
      </c>
      <c r="B14" s="10" t="s">
        <v>7</v>
      </c>
      <c r="C14" s="9" t="s">
        <v>8</v>
      </c>
      <c r="D14" s="11" t="str">
        <f>"徐一萍"</f>
        <v>徐一萍</v>
      </c>
      <c r="E14" s="11" t="str">
        <f aca="true" t="shared" si="1" ref="E14:E20">"女"</f>
        <v>女</v>
      </c>
    </row>
    <row r="15" spans="1:5" ht="25.5" customHeight="1">
      <c r="A15" s="9">
        <v>12</v>
      </c>
      <c r="B15" s="10" t="s">
        <v>7</v>
      </c>
      <c r="C15" s="9" t="s">
        <v>8</v>
      </c>
      <c r="D15" s="11" t="str">
        <f>"胡海娟"</f>
        <v>胡海娟</v>
      </c>
      <c r="E15" s="11" t="str">
        <f t="shared" si="1"/>
        <v>女</v>
      </c>
    </row>
    <row r="16" spans="1:5" ht="25.5" customHeight="1">
      <c r="A16" s="9">
        <v>13</v>
      </c>
      <c r="B16" s="10" t="s">
        <v>7</v>
      </c>
      <c r="C16" s="9" t="s">
        <v>8</v>
      </c>
      <c r="D16" s="11" t="str">
        <f>"王彦涛"</f>
        <v>王彦涛</v>
      </c>
      <c r="E16" s="11" t="str">
        <f t="shared" si="1"/>
        <v>女</v>
      </c>
    </row>
    <row r="17" spans="1:5" ht="25.5" customHeight="1">
      <c r="A17" s="9">
        <v>14</v>
      </c>
      <c r="B17" s="10" t="s">
        <v>7</v>
      </c>
      <c r="C17" s="9" t="s">
        <v>8</v>
      </c>
      <c r="D17" s="11" t="str">
        <f>"史哲君"</f>
        <v>史哲君</v>
      </c>
      <c r="E17" s="11" t="str">
        <f t="shared" si="1"/>
        <v>女</v>
      </c>
    </row>
    <row r="18" spans="1:5" ht="25.5" customHeight="1">
      <c r="A18" s="9">
        <v>15</v>
      </c>
      <c r="B18" s="10" t="s">
        <v>7</v>
      </c>
      <c r="C18" s="9" t="s">
        <v>8</v>
      </c>
      <c r="D18" s="11" t="str">
        <f>"刘婷"</f>
        <v>刘婷</v>
      </c>
      <c r="E18" s="11" t="str">
        <f t="shared" si="1"/>
        <v>女</v>
      </c>
    </row>
    <row r="19" spans="1:5" ht="25.5" customHeight="1">
      <c r="A19" s="9">
        <v>16</v>
      </c>
      <c r="B19" s="10" t="s">
        <v>7</v>
      </c>
      <c r="C19" s="9" t="s">
        <v>8</v>
      </c>
      <c r="D19" s="11" t="str">
        <f>"周彤"</f>
        <v>周彤</v>
      </c>
      <c r="E19" s="11" t="str">
        <f t="shared" si="1"/>
        <v>女</v>
      </c>
    </row>
    <row r="20" spans="1:5" ht="25.5" customHeight="1">
      <c r="A20" s="9">
        <v>17</v>
      </c>
      <c r="B20" s="10" t="s">
        <v>7</v>
      </c>
      <c r="C20" s="9" t="s">
        <v>8</v>
      </c>
      <c r="D20" s="11" t="str">
        <f>"粟晗"</f>
        <v>粟晗</v>
      </c>
      <c r="E20" s="11" t="str">
        <f t="shared" si="1"/>
        <v>女</v>
      </c>
    </row>
    <row r="21" spans="1:5" ht="25.5" customHeight="1">
      <c r="A21" s="9">
        <v>18</v>
      </c>
      <c r="B21" s="10" t="s">
        <v>7</v>
      </c>
      <c r="C21" s="9" t="s">
        <v>8</v>
      </c>
      <c r="D21" s="11" t="str">
        <f>"杨定琨"</f>
        <v>杨定琨</v>
      </c>
      <c r="E21" s="11" t="str">
        <f>"男"</f>
        <v>男</v>
      </c>
    </row>
    <row r="22" spans="1:5" ht="25.5" customHeight="1">
      <c r="A22" s="9">
        <v>19</v>
      </c>
      <c r="B22" s="10" t="s">
        <v>7</v>
      </c>
      <c r="C22" s="9" t="s">
        <v>8</v>
      </c>
      <c r="D22" s="11" t="str">
        <f>"林育遥"</f>
        <v>林育遥</v>
      </c>
      <c r="E22" s="11" t="str">
        <f>"女"</f>
        <v>女</v>
      </c>
    </row>
    <row r="23" spans="1:5" ht="25.5" customHeight="1">
      <c r="A23" s="9">
        <v>20</v>
      </c>
      <c r="B23" s="10" t="s">
        <v>7</v>
      </c>
      <c r="C23" s="9" t="s">
        <v>8</v>
      </c>
      <c r="D23" s="11" t="str">
        <f>"包哲启"</f>
        <v>包哲启</v>
      </c>
      <c r="E23" s="11" t="str">
        <f>"男"</f>
        <v>男</v>
      </c>
    </row>
    <row r="24" spans="1:5" ht="25.5" customHeight="1">
      <c r="A24" s="9">
        <v>21</v>
      </c>
      <c r="B24" s="10" t="s">
        <v>7</v>
      </c>
      <c r="C24" s="9" t="s">
        <v>8</v>
      </c>
      <c r="D24" s="11" t="str">
        <f>"张虔"</f>
        <v>张虔</v>
      </c>
      <c r="E24" s="11" t="str">
        <f>"男"</f>
        <v>男</v>
      </c>
    </row>
    <row r="25" spans="1:5" ht="25.5" customHeight="1">
      <c r="A25" s="9">
        <v>22</v>
      </c>
      <c r="B25" s="10" t="s">
        <v>7</v>
      </c>
      <c r="C25" s="9" t="s">
        <v>8</v>
      </c>
      <c r="D25" s="11" t="str">
        <f>"王团子"</f>
        <v>王团子</v>
      </c>
      <c r="E25" s="11" t="str">
        <f>"女"</f>
        <v>女</v>
      </c>
    </row>
    <row r="26" spans="1:5" ht="25.5" customHeight="1">
      <c r="A26" s="9">
        <v>23</v>
      </c>
      <c r="B26" s="10" t="s">
        <v>7</v>
      </c>
      <c r="C26" s="9" t="s">
        <v>8</v>
      </c>
      <c r="D26" s="11" t="str">
        <f>"甘怀霜"</f>
        <v>甘怀霜</v>
      </c>
      <c r="E26" s="11" t="str">
        <f>"女"</f>
        <v>女</v>
      </c>
    </row>
    <row r="27" spans="1:5" ht="25.5" customHeight="1">
      <c r="A27" s="9">
        <v>24</v>
      </c>
      <c r="B27" s="10" t="s">
        <v>7</v>
      </c>
      <c r="C27" s="9" t="s">
        <v>9</v>
      </c>
      <c r="D27" s="11" t="str">
        <f>"巩裕豪"</f>
        <v>巩裕豪</v>
      </c>
      <c r="E27" s="11" t="str">
        <f>"男"</f>
        <v>男</v>
      </c>
    </row>
    <row r="28" spans="1:5" ht="25.5" customHeight="1">
      <c r="A28" s="9">
        <v>25</v>
      </c>
      <c r="B28" s="10" t="s">
        <v>7</v>
      </c>
      <c r="C28" s="9" t="s">
        <v>9</v>
      </c>
      <c r="D28" s="11" t="str">
        <f>"杨玉莹"</f>
        <v>杨玉莹</v>
      </c>
      <c r="E28" s="11" t="str">
        <f>"女"</f>
        <v>女</v>
      </c>
    </row>
    <row r="29" spans="1:5" ht="25.5" customHeight="1">
      <c r="A29" s="9">
        <v>26</v>
      </c>
      <c r="B29" s="10" t="s">
        <v>7</v>
      </c>
      <c r="C29" s="9" t="s">
        <v>9</v>
      </c>
      <c r="D29" s="11" t="str">
        <f>"张振东"</f>
        <v>张振东</v>
      </c>
      <c r="E29" s="11" t="str">
        <f>"男"</f>
        <v>男</v>
      </c>
    </row>
    <row r="30" spans="1:5" ht="25.5" customHeight="1">
      <c r="A30" s="9">
        <v>27</v>
      </c>
      <c r="B30" s="10" t="s">
        <v>7</v>
      </c>
      <c r="C30" s="9" t="s">
        <v>9</v>
      </c>
      <c r="D30" s="11" t="str">
        <f>"王雪卿"</f>
        <v>王雪卿</v>
      </c>
      <c r="E30" s="11" t="str">
        <f>"女"</f>
        <v>女</v>
      </c>
    </row>
    <row r="31" spans="1:5" ht="25.5" customHeight="1">
      <c r="A31" s="9">
        <v>28</v>
      </c>
      <c r="B31" s="10" t="s">
        <v>7</v>
      </c>
      <c r="C31" s="9" t="s">
        <v>9</v>
      </c>
      <c r="D31" s="11" t="str">
        <f>"周凤重"</f>
        <v>周凤重</v>
      </c>
      <c r="E31" s="11" t="str">
        <f>"男"</f>
        <v>男</v>
      </c>
    </row>
    <row r="32" spans="1:5" ht="25.5" customHeight="1">
      <c r="A32" s="9">
        <v>29</v>
      </c>
      <c r="B32" s="10" t="s">
        <v>7</v>
      </c>
      <c r="C32" s="9" t="s">
        <v>9</v>
      </c>
      <c r="D32" s="11" t="str">
        <f>"李海南"</f>
        <v>李海南</v>
      </c>
      <c r="E32" s="11" t="str">
        <f>"女"</f>
        <v>女</v>
      </c>
    </row>
    <row r="33" spans="1:5" ht="25.5" customHeight="1">
      <c r="A33" s="9">
        <v>30</v>
      </c>
      <c r="B33" s="10" t="s">
        <v>7</v>
      </c>
      <c r="C33" s="9" t="s">
        <v>9</v>
      </c>
      <c r="D33" s="11" t="str">
        <f>"李向慧"</f>
        <v>李向慧</v>
      </c>
      <c r="E33" s="11" t="str">
        <f>"男"</f>
        <v>男</v>
      </c>
    </row>
    <row r="34" spans="1:5" ht="25.5" customHeight="1">
      <c r="A34" s="9">
        <v>31</v>
      </c>
      <c r="B34" s="10" t="s">
        <v>7</v>
      </c>
      <c r="C34" s="9" t="s">
        <v>9</v>
      </c>
      <c r="D34" s="11" t="str">
        <f>"刘海鹏"</f>
        <v>刘海鹏</v>
      </c>
      <c r="E34" s="11" t="str">
        <f>"女"</f>
        <v>女</v>
      </c>
    </row>
    <row r="35" spans="1:5" ht="25.5" customHeight="1">
      <c r="A35" s="9">
        <v>32</v>
      </c>
      <c r="B35" s="10" t="s">
        <v>7</v>
      </c>
      <c r="C35" s="9" t="s">
        <v>9</v>
      </c>
      <c r="D35" s="11" t="str">
        <f>"陈艺源"</f>
        <v>陈艺源</v>
      </c>
      <c r="E35" s="11" t="str">
        <f>"男"</f>
        <v>男</v>
      </c>
    </row>
    <row r="36" spans="1:5" ht="25.5" customHeight="1">
      <c r="A36" s="9">
        <v>33</v>
      </c>
      <c r="B36" s="10" t="s">
        <v>7</v>
      </c>
      <c r="C36" s="9" t="s">
        <v>9</v>
      </c>
      <c r="D36" s="11" t="str">
        <f>"陈鹏辉"</f>
        <v>陈鹏辉</v>
      </c>
      <c r="E36" s="11" t="str">
        <f>"男"</f>
        <v>男</v>
      </c>
    </row>
    <row r="37" spans="1:5" ht="25.5" customHeight="1">
      <c r="A37" s="9">
        <v>34</v>
      </c>
      <c r="B37" s="10" t="s">
        <v>7</v>
      </c>
      <c r="C37" s="9" t="s">
        <v>9</v>
      </c>
      <c r="D37" s="11" t="str">
        <f>"符克巩"</f>
        <v>符克巩</v>
      </c>
      <c r="E37" s="11" t="str">
        <f>"男"</f>
        <v>男</v>
      </c>
    </row>
    <row r="38" spans="1:5" ht="25.5" customHeight="1">
      <c r="A38" s="9">
        <v>35</v>
      </c>
      <c r="B38" s="10" t="s">
        <v>7</v>
      </c>
      <c r="C38" s="9" t="s">
        <v>9</v>
      </c>
      <c r="D38" s="11" t="str">
        <f>"蔡笃兴"</f>
        <v>蔡笃兴</v>
      </c>
      <c r="E38" s="11" t="str">
        <f>"男"</f>
        <v>男</v>
      </c>
    </row>
    <row r="39" spans="1:5" ht="25.5" customHeight="1">
      <c r="A39" s="9">
        <v>36</v>
      </c>
      <c r="B39" s="10" t="s">
        <v>7</v>
      </c>
      <c r="C39" s="9" t="s">
        <v>9</v>
      </c>
      <c r="D39" s="11" t="str">
        <f>"梁朝娜"</f>
        <v>梁朝娜</v>
      </c>
      <c r="E39" s="11" t="str">
        <f>"女"</f>
        <v>女</v>
      </c>
    </row>
    <row r="40" spans="1:5" ht="25.5" customHeight="1">
      <c r="A40" s="9">
        <v>37</v>
      </c>
      <c r="B40" s="10" t="s">
        <v>7</v>
      </c>
      <c r="C40" s="9" t="s">
        <v>9</v>
      </c>
      <c r="D40" s="11" t="str">
        <f>"张纪泽"</f>
        <v>张纪泽</v>
      </c>
      <c r="E40" s="11" t="str">
        <f>"男"</f>
        <v>男</v>
      </c>
    </row>
    <row r="41" spans="1:5" ht="25.5" customHeight="1">
      <c r="A41" s="9">
        <v>38</v>
      </c>
      <c r="B41" s="10" t="s">
        <v>7</v>
      </c>
      <c r="C41" s="9" t="s">
        <v>9</v>
      </c>
      <c r="D41" s="11" t="str">
        <f>"吉才坛"</f>
        <v>吉才坛</v>
      </c>
      <c r="E41" s="11" t="str">
        <f>"男"</f>
        <v>男</v>
      </c>
    </row>
    <row r="42" spans="1:5" ht="25.5" customHeight="1">
      <c r="A42" s="9">
        <v>39</v>
      </c>
      <c r="B42" s="10" t="s">
        <v>7</v>
      </c>
      <c r="C42" s="9" t="s">
        <v>9</v>
      </c>
      <c r="D42" s="11" t="str">
        <f>"吉育伟"</f>
        <v>吉育伟</v>
      </c>
      <c r="E42" s="11" t="str">
        <f>"男"</f>
        <v>男</v>
      </c>
    </row>
    <row r="43" spans="1:5" ht="25.5" customHeight="1">
      <c r="A43" s="9">
        <v>40</v>
      </c>
      <c r="B43" s="10" t="s">
        <v>7</v>
      </c>
      <c r="C43" s="9" t="s">
        <v>9</v>
      </c>
      <c r="D43" s="11" t="str">
        <f>"李兴军"</f>
        <v>李兴军</v>
      </c>
      <c r="E43" s="11" t="str">
        <f>"男"</f>
        <v>男</v>
      </c>
    </row>
    <row r="44" spans="1:5" ht="25.5" customHeight="1">
      <c r="A44" s="9">
        <v>41</v>
      </c>
      <c r="B44" s="10" t="s">
        <v>7</v>
      </c>
      <c r="C44" s="9" t="s">
        <v>9</v>
      </c>
      <c r="D44" s="11" t="str">
        <f>"魏磊"</f>
        <v>魏磊</v>
      </c>
      <c r="E44" s="11" t="str">
        <f>"男"</f>
        <v>男</v>
      </c>
    </row>
    <row r="45" spans="1:5" ht="25.5" customHeight="1">
      <c r="A45" s="9">
        <v>42</v>
      </c>
      <c r="B45" s="10" t="s">
        <v>7</v>
      </c>
      <c r="C45" s="9" t="s">
        <v>9</v>
      </c>
      <c r="D45" s="11" t="str">
        <f>"王志愚"</f>
        <v>王志愚</v>
      </c>
      <c r="E45" s="11" t="str">
        <f>"女"</f>
        <v>女</v>
      </c>
    </row>
    <row r="46" spans="1:5" ht="25.5" customHeight="1">
      <c r="A46" s="9">
        <v>43</v>
      </c>
      <c r="B46" s="10" t="s">
        <v>7</v>
      </c>
      <c r="C46" s="9" t="s">
        <v>9</v>
      </c>
      <c r="D46" s="11" t="str">
        <f>"赖理智"</f>
        <v>赖理智</v>
      </c>
      <c r="E46" s="11" t="str">
        <f>"男"</f>
        <v>男</v>
      </c>
    </row>
    <row r="47" spans="1:5" ht="25.5" customHeight="1">
      <c r="A47" s="9">
        <v>44</v>
      </c>
      <c r="B47" s="10" t="s">
        <v>7</v>
      </c>
      <c r="C47" s="9" t="s">
        <v>9</v>
      </c>
      <c r="D47" s="11" t="str">
        <f>"吴永乐"</f>
        <v>吴永乐</v>
      </c>
      <c r="E47" s="11" t="str">
        <f>"男"</f>
        <v>男</v>
      </c>
    </row>
    <row r="48" spans="1:5" ht="25.5" customHeight="1">
      <c r="A48" s="9">
        <v>45</v>
      </c>
      <c r="B48" s="10" t="s">
        <v>7</v>
      </c>
      <c r="C48" s="9" t="s">
        <v>9</v>
      </c>
      <c r="D48" s="11" t="str">
        <f>"李豪"</f>
        <v>李豪</v>
      </c>
      <c r="E48" s="11" t="str">
        <f>"男"</f>
        <v>男</v>
      </c>
    </row>
    <row r="49" spans="1:5" ht="25.5" customHeight="1">
      <c r="A49" s="9">
        <v>46</v>
      </c>
      <c r="B49" s="10" t="s">
        <v>7</v>
      </c>
      <c r="C49" s="9" t="s">
        <v>9</v>
      </c>
      <c r="D49" s="11" t="str">
        <f>"黄清林"</f>
        <v>黄清林</v>
      </c>
      <c r="E49" s="11" t="str">
        <f>"男"</f>
        <v>男</v>
      </c>
    </row>
    <row r="50" spans="1:5" ht="25.5" customHeight="1">
      <c r="A50" s="9">
        <v>47</v>
      </c>
      <c r="B50" s="10" t="s">
        <v>7</v>
      </c>
      <c r="C50" s="9" t="s">
        <v>9</v>
      </c>
      <c r="D50" s="11" t="str">
        <f>"杨剑"</f>
        <v>杨剑</v>
      </c>
      <c r="E50" s="11" t="str">
        <f>"男"</f>
        <v>男</v>
      </c>
    </row>
    <row r="51" spans="1:5" ht="25.5" customHeight="1">
      <c r="A51" s="9">
        <v>48</v>
      </c>
      <c r="B51" s="10" t="s">
        <v>7</v>
      </c>
      <c r="C51" s="9" t="s">
        <v>9</v>
      </c>
      <c r="D51" s="11" t="str">
        <f>"李可鑫"</f>
        <v>李可鑫</v>
      </c>
      <c r="E51" s="11" t="str">
        <f>"女"</f>
        <v>女</v>
      </c>
    </row>
    <row r="52" spans="1:5" ht="25.5" customHeight="1">
      <c r="A52" s="9">
        <v>49</v>
      </c>
      <c r="B52" s="10" t="s">
        <v>7</v>
      </c>
      <c r="C52" s="9" t="s">
        <v>9</v>
      </c>
      <c r="D52" s="11" t="str">
        <f>"李武深"</f>
        <v>李武深</v>
      </c>
      <c r="E52" s="11" t="str">
        <f>"男"</f>
        <v>男</v>
      </c>
    </row>
    <row r="53" spans="1:5" ht="25.5" customHeight="1">
      <c r="A53" s="9">
        <v>50</v>
      </c>
      <c r="B53" s="10" t="s">
        <v>7</v>
      </c>
      <c r="C53" s="9" t="s">
        <v>9</v>
      </c>
      <c r="D53" s="11" t="str">
        <f>"符宗专"</f>
        <v>符宗专</v>
      </c>
      <c r="E53" s="11" t="str">
        <f>"男"</f>
        <v>男</v>
      </c>
    </row>
    <row r="54" spans="1:5" ht="25.5" customHeight="1">
      <c r="A54" s="9">
        <v>51</v>
      </c>
      <c r="B54" s="10" t="s">
        <v>7</v>
      </c>
      <c r="C54" s="9" t="s">
        <v>9</v>
      </c>
      <c r="D54" s="11" t="str">
        <f>"谢子紫"</f>
        <v>谢子紫</v>
      </c>
      <c r="E54" s="11" t="str">
        <f>"女"</f>
        <v>女</v>
      </c>
    </row>
    <row r="55" spans="1:5" ht="25.5" customHeight="1">
      <c r="A55" s="9">
        <v>52</v>
      </c>
      <c r="B55" s="10" t="s">
        <v>7</v>
      </c>
      <c r="C55" s="9" t="s">
        <v>9</v>
      </c>
      <c r="D55" s="11" t="str">
        <f>"秦敬凯"</f>
        <v>秦敬凯</v>
      </c>
      <c r="E55" s="11" t="str">
        <f>"男"</f>
        <v>男</v>
      </c>
    </row>
    <row r="56" spans="1:5" ht="25.5" customHeight="1">
      <c r="A56" s="9">
        <v>53</v>
      </c>
      <c r="B56" s="10" t="s">
        <v>7</v>
      </c>
      <c r="C56" s="9" t="s">
        <v>9</v>
      </c>
      <c r="D56" s="11" t="str">
        <f>"吴启高"</f>
        <v>吴启高</v>
      </c>
      <c r="E56" s="11" t="str">
        <f>"男"</f>
        <v>男</v>
      </c>
    </row>
    <row r="57" spans="1:5" ht="25.5" customHeight="1">
      <c r="A57" s="9">
        <v>54</v>
      </c>
      <c r="B57" s="10" t="s">
        <v>7</v>
      </c>
      <c r="C57" s="9" t="s">
        <v>10</v>
      </c>
      <c r="D57" s="11" t="str">
        <f>"孙鹏程"</f>
        <v>孙鹏程</v>
      </c>
      <c r="E57" s="11" t="str">
        <f>"男"</f>
        <v>男</v>
      </c>
    </row>
    <row r="58" spans="1:5" ht="25.5" customHeight="1">
      <c r="A58" s="9">
        <v>55</v>
      </c>
      <c r="B58" s="10" t="s">
        <v>7</v>
      </c>
      <c r="C58" s="9" t="s">
        <v>10</v>
      </c>
      <c r="D58" s="11" t="str">
        <f>"符清岚"</f>
        <v>符清岚</v>
      </c>
      <c r="E58" s="11" t="str">
        <f aca="true" t="shared" si="2" ref="E58:E63">"女"</f>
        <v>女</v>
      </c>
    </row>
    <row r="59" spans="1:5" ht="25.5" customHeight="1">
      <c r="A59" s="9">
        <v>56</v>
      </c>
      <c r="B59" s="10" t="s">
        <v>7</v>
      </c>
      <c r="C59" s="9" t="s">
        <v>10</v>
      </c>
      <c r="D59" s="11" t="str">
        <f>"陈太汝"</f>
        <v>陈太汝</v>
      </c>
      <c r="E59" s="11" t="str">
        <f t="shared" si="2"/>
        <v>女</v>
      </c>
    </row>
    <row r="60" spans="1:5" ht="25.5" customHeight="1">
      <c r="A60" s="9">
        <v>57</v>
      </c>
      <c r="B60" s="10" t="s">
        <v>7</v>
      </c>
      <c r="C60" s="9" t="s">
        <v>10</v>
      </c>
      <c r="D60" s="11" t="str">
        <f>"史钰"</f>
        <v>史钰</v>
      </c>
      <c r="E60" s="11" t="str">
        <f t="shared" si="2"/>
        <v>女</v>
      </c>
    </row>
    <row r="61" spans="1:5" ht="25.5" customHeight="1">
      <c r="A61" s="9">
        <v>58</v>
      </c>
      <c r="B61" s="10" t="s">
        <v>7</v>
      </c>
      <c r="C61" s="9" t="s">
        <v>10</v>
      </c>
      <c r="D61" s="11" t="str">
        <f>"周静"</f>
        <v>周静</v>
      </c>
      <c r="E61" s="11" t="str">
        <f t="shared" si="2"/>
        <v>女</v>
      </c>
    </row>
    <row r="62" spans="1:5" ht="25.5" customHeight="1">
      <c r="A62" s="9">
        <v>59</v>
      </c>
      <c r="B62" s="10" t="s">
        <v>7</v>
      </c>
      <c r="C62" s="9" t="s">
        <v>10</v>
      </c>
      <c r="D62" s="11" t="str">
        <f>"张柔"</f>
        <v>张柔</v>
      </c>
      <c r="E62" s="11" t="str">
        <f t="shared" si="2"/>
        <v>女</v>
      </c>
    </row>
    <row r="63" spans="1:5" ht="25.5" customHeight="1">
      <c r="A63" s="9">
        <v>60</v>
      </c>
      <c r="B63" s="10" t="s">
        <v>7</v>
      </c>
      <c r="C63" s="9" t="s">
        <v>10</v>
      </c>
      <c r="D63" s="11" t="str">
        <f>"冯天娇"</f>
        <v>冯天娇</v>
      </c>
      <c r="E63" s="11" t="str">
        <f t="shared" si="2"/>
        <v>女</v>
      </c>
    </row>
    <row r="64" spans="1:5" ht="25.5" customHeight="1">
      <c r="A64" s="9">
        <v>61</v>
      </c>
      <c r="B64" s="10" t="s">
        <v>7</v>
      </c>
      <c r="C64" s="9" t="s">
        <v>10</v>
      </c>
      <c r="D64" s="11" t="str">
        <f>"吴龙生"</f>
        <v>吴龙生</v>
      </c>
      <c r="E64" s="11" t="str">
        <f>"男"</f>
        <v>男</v>
      </c>
    </row>
    <row r="65" spans="1:5" ht="25.5" customHeight="1">
      <c r="A65" s="9">
        <v>62</v>
      </c>
      <c r="B65" s="10" t="s">
        <v>7</v>
      </c>
      <c r="C65" s="9" t="s">
        <v>10</v>
      </c>
      <c r="D65" s="11" t="str">
        <f>"张艺轩"</f>
        <v>张艺轩</v>
      </c>
      <c r="E65" s="11" t="str">
        <f>"女"</f>
        <v>女</v>
      </c>
    </row>
    <row r="66" spans="1:5" ht="25.5" customHeight="1">
      <c r="A66" s="9">
        <v>63</v>
      </c>
      <c r="B66" s="10" t="s">
        <v>7</v>
      </c>
      <c r="C66" s="9" t="s">
        <v>10</v>
      </c>
      <c r="D66" s="11" t="str">
        <f>"年禹憬"</f>
        <v>年禹憬</v>
      </c>
      <c r="E66" s="11" t="str">
        <f>"女"</f>
        <v>女</v>
      </c>
    </row>
    <row r="67" spans="1:5" ht="25.5" customHeight="1">
      <c r="A67" s="9">
        <v>64</v>
      </c>
      <c r="B67" s="10" t="s">
        <v>7</v>
      </c>
      <c r="C67" s="9" t="s">
        <v>10</v>
      </c>
      <c r="D67" s="11" t="str">
        <f>"欧琼迪"</f>
        <v>欧琼迪</v>
      </c>
      <c r="E67" s="11" t="str">
        <f>"男"</f>
        <v>男</v>
      </c>
    </row>
    <row r="68" spans="1:5" ht="25.5" customHeight="1">
      <c r="A68" s="9">
        <v>65</v>
      </c>
      <c r="B68" s="10" t="s">
        <v>7</v>
      </c>
      <c r="C68" s="9" t="s">
        <v>10</v>
      </c>
      <c r="D68" s="11" t="str">
        <f>"洪后迪"</f>
        <v>洪后迪</v>
      </c>
      <c r="E68" s="11" t="str">
        <f>"男"</f>
        <v>男</v>
      </c>
    </row>
    <row r="69" spans="1:5" ht="25.5" customHeight="1">
      <c r="A69" s="9">
        <v>66</v>
      </c>
      <c r="B69" s="10" t="s">
        <v>7</v>
      </c>
      <c r="C69" s="9" t="s">
        <v>10</v>
      </c>
      <c r="D69" s="11" t="str">
        <f>"徐千雯"</f>
        <v>徐千雯</v>
      </c>
      <c r="E69" s="11" t="str">
        <f>"女"</f>
        <v>女</v>
      </c>
    </row>
    <row r="70" spans="1:5" ht="25.5" customHeight="1">
      <c r="A70" s="9">
        <v>67</v>
      </c>
      <c r="B70" s="10" t="s">
        <v>7</v>
      </c>
      <c r="C70" s="9" t="s">
        <v>10</v>
      </c>
      <c r="D70" s="11" t="str">
        <f>"吴凯琪"</f>
        <v>吴凯琪</v>
      </c>
      <c r="E70" s="11" t="str">
        <f>"女"</f>
        <v>女</v>
      </c>
    </row>
    <row r="71" spans="1:5" ht="25.5" customHeight="1">
      <c r="A71" s="9">
        <v>68</v>
      </c>
      <c r="B71" s="10" t="s">
        <v>7</v>
      </c>
      <c r="C71" s="9" t="s">
        <v>10</v>
      </c>
      <c r="D71" s="11" t="str">
        <f>"刘兵"</f>
        <v>刘兵</v>
      </c>
      <c r="E71" s="11" t="str">
        <f>"男"</f>
        <v>男</v>
      </c>
    </row>
    <row r="72" spans="1:5" ht="25.5" customHeight="1">
      <c r="A72" s="9">
        <v>69</v>
      </c>
      <c r="B72" s="10" t="s">
        <v>7</v>
      </c>
      <c r="C72" s="9" t="s">
        <v>10</v>
      </c>
      <c r="D72" s="11" t="str">
        <f>"曾曼曼"</f>
        <v>曾曼曼</v>
      </c>
      <c r="E72" s="11" t="str">
        <f>"女"</f>
        <v>女</v>
      </c>
    </row>
    <row r="73" spans="1:5" ht="25.5" customHeight="1">
      <c r="A73" s="9">
        <v>70</v>
      </c>
      <c r="B73" s="10" t="s">
        <v>7</v>
      </c>
      <c r="C73" s="9" t="s">
        <v>10</v>
      </c>
      <c r="D73" s="11" t="str">
        <f>"沈莹"</f>
        <v>沈莹</v>
      </c>
      <c r="E73" s="11" t="str">
        <f>"女"</f>
        <v>女</v>
      </c>
    </row>
    <row r="74" spans="1:5" ht="25.5" customHeight="1">
      <c r="A74" s="9">
        <v>71</v>
      </c>
      <c r="B74" s="10" t="s">
        <v>7</v>
      </c>
      <c r="C74" s="9" t="s">
        <v>10</v>
      </c>
      <c r="D74" s="11" t="str">
        <f>"何超"</f>
        <v>何超</v>
      </c>
      <c r="E74" s="11" t="str">
        <f>"男"</f>
        <v>男</v>
      </c>
    </row>
    <row r="75" spans="1:5" ht="25.5" customHeight="1">
      <c r="A75" s="9">
        <v>72</v>
      </c>
      <c r="B75" s="9" t="s">
        <v>11</v>
      </c>
      <c r="C75" s="9" t="s">
        <v>12</v>
      </c>
      <c r="D75" s="11" t="str">
        <f>"韦所"</f>
        <v>韦所</v>
      </c>
      <c r="E75" s="11" t="str">
        <f>"女"</f>
        <v>女</v>
      </c>
    </row>
    <row r="76" spans="1:5" ht="25.5" customHeight="1">
      <c r="A76" s="9">
        <v>73</v>
      </c>
      <c r="B76" s="9" t="s">
        <v>11</v>
      </c>
      <c r="C76" s="9" t="s">
        <v>12</v>
      </c>
      <c r="D76" s="11" t="str">
        <f>"刘振静"</f>
        <v>刘振静</v>
      </c>
      <c r="E76" s="11" t="str">
        <f>"女"</f>
        <v>女</v>
      </c>
    </row>
    <row r="77" spans="1:5" ht="25.5" customHeight="1">
      <c r="A77" s="9">
        <v>74</v>
      </c>
      <c r="B77" s="9" t="s">
        <v>11</v>
      </c>
      <c r="C77" s="9" t="s">
        <v>12</v>
      </c>
      <c r="D77" s="11" t="str">
        <f>"陈文冲"</f>
        <v>陈文冲</v>
      </c>
      <c r="E77" s="11" t="str">
        <f>"男"</f>
        <v>男</v>
      </c>
    </row>
    <row r="78" spans="1:5" ht="25.5" customHeight="1">
      <c r="A78" s="9">
        <v>75</v>
      </c>
      <c r="B78" s="9" t="s">
        <v>11</v>
      </c>
      <c r="C78" s="9" t="s">
        <v>12</v>
      </c>
      <c r="D78" s="11" t="str">
        <f>"李慧慧"</f>
        <v>李慧慧</v>
      </c>
      <c r="E78" s="11" t="str">
        <f aca="true" t="shared" si="3" ref="E78:E89">"女"</f>
        <v>女</v>
      </c>
    </row>
    <row r="79" spans="1:5" ht="25.5" customHeight="1">
      <c r="A79" s="9">
        <v>76</v>
      </c>
      <c r="B79" s="9" t="s">
        <v>11</v>
      </c>
      <c r="C79" s="9" t="s">
        <v>12</v>
      </c>
      <c r="D79" s="11" t="str">
        <f>"张庭祯"</f>
        <v>张庭祯</v>
      </c>
      <c r="E79" s="11" t="str">
        <f t="shared" si="3"/>
        <v>女</v>
      </c>
    </row>
    <row r="80" spans="1:5" ht="25.5" customHeight="1">
      <c r="A80" s="9">
        <v>77</v>
      </c>
      <c r="B80" s="9" t="s">
        <v>11</v>
      </c>
      <c r="C80" s="9" t="s">
        <v>12</v>
      </c>
      <c r="D80" s="11" t="str">
        <f>"洪梦凡"</f>
        <v>洪梦凡</v>
      </c>
      <c r="E80" s="11" t="str">
        <f t="shared" si="3"/>
        <v>女</v>
      </c>
    </row>
    <row r="81" spans="1:5" ht="25.5" customHeight="1">
      <c r="A81" s="9">
        <v>78</v>
      </c>
      <c r="B81" s="9" t="s">
        <v>11</v>
      </c>
      <c r="C81" s="9" t="s">
        <v>12</v>
      </c>
      <c r="D81" s="11" t="str">
        <f>"徐嘉琪"</f>
        <v>徐嘉琪</v>
      </c>
      <c r="E81" s="11" t="str">
        <f t="shared" si="3"/>
        <v>女</v>
      </c>
    </row>
    <row r="82" spans="1:5" ht="25.5" customHeight="1">
      <c r="A82" s="9">
        <v>79</v>
      </c>
      <c r="B82" s="9" t="s">
        <v>11</v>
      </c>
      <c r="C82" s="9" t="s">
        <v>12</v>
      </c>
      <c r="D82" s="11" t="str">
        <f>"邢维娜"</f>
        <v>邢维娜</v>
      </c>
      <c r="E82" s="11" t="str">
        <f t="shared" si="3"/>
        <v>女</v>
      </c>
    </row>
    <row r="83" spans="1:5" ht="25.5" customHeight="1">
      <c r="A83" s="9">
        <v>80</v>
      </c>
      <c r="B83" s="9" t="s">
        <v>11</v>
      </c>
      <c r="C83" s="9" t="s">
        <v>12</v>
      </c>
      <c r="D83" s="11" t="str">
        <f>"陈彦汀"</f>
        <v>陈彦汀</v>
      </c>
      <c r="E83" s="11" t="str">
        <f t="shared" si="3"/>
        <v>女</v>
      </c>
    </row>
    <row r="84" spans="1:5" ht="25.5" customHeight="1">
      <c r="A84" s="9">
        <v>81</v>
      </c>
      <c r="B84" s="9" t="s">
        <v>11</v>
      </c>
      <c r="C84" s="9" t="s">
        <v>12</v>
      </c>
      <c r="D84" s="11" t="str">
        <f>"赵洁"</f>
        <v>赵洁</v>
      </c>
      <c r="E84" s="11" t="str">
        <f t="shared" si="3"/>
        <v>女</v>
      </c>
    </row>
    <row r="85" spans="1:5" ht="25.5" customHeight="1">
      <c r="A85" s="9">
        <v>82</v>
      </c>
      <c r="B85" s="9" t="s">
        <v>11</v>
      </c>
      <c r="C85" s="9" t="s">
        <v>12</v>
      </c>
      <c r="D85" s="11" t="str">
        <f>"罗丁蓝"</f>
        <v>罗丁蓝</v>
      </c>
      <c r="E85" s="11" t="str">
        <f t="shared" si="3"/>
        <v>女</v>
      </c>
    </row>
    <row r="86" spans="1:5" ht="25.5" customHeight="1">
      <c r="A86" s="9">
        <v>83</v>
      </c>
      <c r="B86" s="9" t="s">
        <v>11</v>
      </c>
      <c r="C86" s="9" t="s">
        <v>12</v>
      </c>
      <c r="D86" s="11" t="str">
        <f>"叶馨洁"</f>
        <v>叶馨洁</v>
      </c>
      <c r="E86" s="11" t="str">
        <f t="shared" si="3"/>
        <v>女</v>
      </c>
    </row>
    <row r="87" spans="1:5" ht="25.5" customHeight="1">
      <c r="A87" s="9">
        <v>84</v>
      </c>
      <c r="B87" s="9" t="s">
        <v>11</v>
      </c>
      <c r="C87" s="9" t="s">
        <v>12</v>
      </c>
      <c r="D87" s="11" t="str">
        <f>"黎慧英"</f>
        <v>黎慧英</v>
      </c>
      <c r="E87" s="11" t="str">
        <f t="shared" si="3"/>
        <v>女</v>
      </c>
    </row>
    <row r="88" spans="1:5" ht="25.5" customHeight="1">
      <c r="A88" s="9">
        <v>85</v>
      </c>
      <c r="B88" s="9" t="s">
        <v>11</v>
      </c>
      <c r="C88" s="9" t="s">
        <v>12</v>
      </c>
      <c r="D88" s="11" t="str">
        <f>"李嘉杨"</f>
        <v>李嘉杨</v>
      </c>
      <c r="E88" s="11" t="str">
        <f t="shared" si="3"/>
        <v>女</v>
      </c>
    </row>
    <row r="89" spans="1:5" ht="25.5" customHeight="1">
      <c r="A89" s="9">
        <v>86</v>
      </c>
      <c r="B89" s="9" t="s">
        <v>11</v>
      </c>
      <c r="C89" s="9" t="s">
        <v>12</v>
      </c>
      <c r="D89" s="11" t="str">
        <f>"顾梦怡"</f>
        <v>顾梦怡</v>
      </c>
      <c r="E89" s="11" t="str">
        <f t="shared" si="3"/>
        <v>女</v>
      </c>
    </row>
    <row r="90" spans="1:5" ht="25.5" customHeight="1">
      <c r="A90" s="9">
        <v>87</v>
      </c>
      <c r="B90" s="9" t="s">
        <v>11</v>
      </c>
      <c r="C90" s="9" t="s">
        <v>12</v>
      </c>
      <c r="D90" s="11" t="str">
        <f>"赖海"</f>
        <v>赖海</v>
      </c>
      <c r="E90" s="11" t="str">
        <f>"男"</f>
        <v>男</v>
      </c>
    </row>
    <row r="91" spans="1:5" ht="25.5" customHeight="1">
      <c r="A91" s="9">
        <v>88</v>
      </c>
      <c r="B91" s="9" t="s">
        <v>11</v>
      </c>
      <c r="C91" s="9" t="s">
        <v>13</v>
      </c>
      <c r="D91" s="11" t="str">
        <f>"陈王辉"</f>
        <v>陈王辉</v>
      </c>
      <c r="E91" s="11" t="str">
        <f>"男"</f>
        <v>男</v>
      </c>
    </row>
    <row r="92" spans="1:5" ht="25.5" customHeight="1">
      <c r="A92" s="9">
        <v>89</v>
      </c>
      <c r="B92" s="9" t="s">
        <v>11</v>
      </c>
      <c r="C92" s="9" t="s">
        <v>13</v>
      </c>
      <c r="D92" s="11" t="str">
        <f>"王晨润"</f>
        <v>王晨润</v>
      </c>
      <c r="E92" s="11" t="str">
        <f>"男"</f>
        <v>男</v>
      </c>
    </row>
    <row r="93" spans="1:5" ht="25.5" customHeight="1">
      <c r="A93" s="9">
        <v>90</v>
      </c>
      <c r="B93" s="9" t="s">
        <v>11</v>
      </c>
      <c r="C93" s="9" t="s">
        <v>13</v>
      </c>
      <c r="D93" s="11" t="str">
        <f>"王有世"</f>
        <v>王有世</v>
      </c>
      <c r="E93" s="11" t="str">
        <f>"男"</f>
        <v>男</v>
      </c>
    </row>
    <row r="94" spans="1:5" ht="25.5" customHeight="1">
      <c r="A94" s="9">
        <v>91</v>
      </c>
      <c r="B94" s="9" t="s">
        <v>11</v>
      </c>
      <c r="C94" s="9" t="s">
        <v>13</v>
      </c>
      <c r="D94" s="11" t="str">
        <f>"谭杰"</f>
        <v>谭杰</v>
      </c>
      <c r="E94" s="11" t="str">
        <f>"男"</f>
        <v>男</v>
      </c>
    </row>
    <row r="95" spans="1:5" ht="25.5" customHeight="1">
      <c r="A95" s="9">
        <v>92</v>
      </c>
      <c r="B95" s="9" t="s">
        <v>11</v>
      </c>
      <c r="C95" s="9" t="s">
        <v>13</v>
      </c>
      <c r="D95" s="11" t="str">
        <f>"欧连艳"</f>
        <v>欧连艳</v>
      </c>
      <c r="E95" s="11" t="str">
        <f>"女"</f>
        <v>女</v>
      </c>
    </row>
    <row r="96" spans="1:5" ht="25.5" customHeight="1">
      <c r="A96" s="9">
        <v>93</v>
      </c>
      <c r="B96" s="9" t="s">
        <v>11</v>
      </c>
      <c r="C96" s="9" t="s">
        <v>13</v>
      </c>
      <c r="D96" s="11" t="str">
        <f>"谭专"</f>
        <v>谭专</v>
      </c>
      <c r="E96" s="11" t="str">
        <f aca="true" t="shared" si="4" ref="E96:E109">"男"</f>
        <v>男</v>
      </c>
    </row>
    <row r="97" spans="1:5" ht="25.5" customHeight="1">
      <c r="A97" s="9">
        <v>94</v>
      </c>
      <c r="B97" s="9" t="s">
        <v>11</v>
      </c>
      <c r="C97" s="9" t="s">
        <v>13</v>
      </c>
      <c r="D97" s="11" t="str">
        <f>"陈世伟"</f>
        <v>陈世伟</v>
      </c>
      <c r="E97" s="11" t="str">
        <f t="shared" si="4"/>
        <v>男</v>
      </c>
    </row>
    <row r="98" spans="1:5" ht="25.5" customHeight="1">
      <c r="A98" s="9">
        <v>95</v>
      </c>
      <c r="B98" s="9" t="s">
        <v>11</v>
      </c>
      <c r="C98" s="9" t="s">
        <v>13</v>
      </c>
      <c r="D98" s="11" t="str">
        <f>"郑孙云"</f>
        <v>郑孙云</v>
      </c>
      <c r="E98" s="11" t="str">
        <f t="shared" si="4"/>
        <v>男</v>
      </c>
    </row>
    <row r="99" spans="1:5" ht="25.5" customHeight="1">
      <c r="A99" s="9">
        <v>96</v>
      </c>
      <c r="B99" s="9" t="s">
        <v>11</v>
      </c>
      <c r="C99" s="9" t="s">
        <v>13</v>
      </c>
      <c r="D99" s="11" t="str">
        <f>"李昌寅"</f>
        <v>李昌寅</v>
      </c>
      <c r="E99" s="11" t="str">
        <f t="shared" si="4"/>
        <v>男</v>
      </c>
    </row>
    <row r="100" spans="1:5" ht="25.5" customHeight="1">
      <c r="A100" s="9">
        <v>97</v>
      </c>
      <c r="B100" s="9" t="s">
        <v>11</v>
      </c>
      <c r="C100" s="9" t="s">
        <v>13</v>
      </c>
      <c r="D100" s="11" t="str">
        <f>"谭政"</f>
        <v>谭政</v>
      </c>
      <c r="E100" s="11" t="str">
        <f t="shared" si="4"/>
        <v>男</v>
      </c>
    </row>
    <row r="101" spans="1:5" ht="25.5" customHeight="1">
      <c r="A101" s="9">
        <v>98</v>
      </c>
      <c r="B101" s="9" t="s">
        <v>11</v>
      </c>
      <c r="C101" s="9" t="s">
        <v>13</v>
      </c>
      <c r="D101" s="11" t="str">
        <f>"胡童"</f>
        <v>胡童</v>
      </c>
      <c r="E101" s="11" t="str">
        <f t="shared" si="4"/>
        <v>男</v>
      </c>
    </row>
    <row r="102" spans="1:5" ht="25.5" customHeight="1">
      <c r="A102" s="9">
        <v>99</v>
      </c>
      <c r="B102" s="9" t="s">
        <v>11</v>
      </c>
      <c r="C102" s="9" t="s">
        <v>13</v>
      </c>
      <c r="D102" s="11" t="str">
        <f>"郑时一"</f>
        <v>郑时一</v>
      </c>
      <c r="E102" s="11" t="str">
        <f t="shared" si="4"/>
        <v>男</v>
      </c>
    </row>
    <row r="103" spans="1:5" ht="25.5" customHeight="1">
      <c r="A103" s="9">
        <v>100</v>
      </c>
      <c r="B103" s="9" t="s">
        <v>11</v>
      </c>
      <c r="C103" s="9" t="s">
        <v>13</v>
      </c>
      <c r="D103" s="11" t="str">
        <f>"朱望史"</f>
        <v>朱望史</v>
      </c>
      <c r="E103" s="11" t="str">
        <f t="shared" si="4"/>
        <v>男</v>
      </c>
    </row>
    <row r="104" spans="1:5" ht="25.5" customHeight="1">
      <c r="A104" s="9">
        <v>101</v>
      </c>
      <c r="B104" s="9" t="s">
        <v>11</v>
      </c>
      <c r="C104" s="9" t="s">
        <v>13</v>
      </c>
      <c r="D104" s="11" t="str">
        <f>"朱荟声"</f>
        <v>朱荟声</v>
      </c>
      <c r="E104" s="11" t="str">
        <f t="shared" si="4"/>
        <v>男</v>
      </c>
    </row>
    <row r="105" spans="1:5" ht="25.5" customHeight="1">
      <c r="A105" s="9">
        <v>102</v>
      </c>
      <c r="B105" s="9" t="s">
        <v>11</v>
      </c>
      <c r="C105" s="9" t="s">
        <v>13</v>
      </c>
      <c r="D105" s="11" t="str">
        <f>"符大林"</f>
        <v>符大林</v>
      </c>
      <c r="E105" s="11" t="str">
        <f t="shared" si="4"/>
        <v>男</v>
      </c>
    </row>
    <row r="106" spans="1:5" ht="25.5" customHeight="1">
      <c r="A106" s="9">
        <v>103</v>
      </c>
      <c r="B106" s="9" t="s">
        <v>11</v>
      </c>
      <c r="C106" s="9" t="s">
        <v>13</v>
      </c>
      <c r="D106" s="11" t="str">
        <f>"孙伟琪"</f>
        <v>孙伟琪</v>
      </c>
      <c r="E106" s="11" t="str">
        <f t="shared" si="4"/>
        <v>男</v>
      </c>
    </row>
    <row r="107" spans="1:5" ht="25.5" customHeight="1">
      <c r="A107" s="9">
        <v>104</v>
      </c>
      <c r="B107" s="9" t="s">
        <v>11</v>
      </c>
      <c r="C107" s="9" t="s">
        <v>13</v>
      </c>
      <c r="D107" s="11" t="str">
        <f>"韩艳兵"</f>
        <v>韩艳兵</v>
      </c>
      <c r="E107" s="11" t="str">
        <f t="shared" si="4"/>
        <v>男</v>
      </c>
    </row>
    <row r="108" spans="1:5" ht="25.5" customHeight="1">
      <c r="A108" s="9">
        <v>105</v>
      </c>
      <c r="B108" s="9" t="s">
        <v>11</v>
      </c>
      <c r="C108" s="9" t="s">
        <v>13</v>
      </c>
      <c r="D108" s="11" t="str">
        <f>"肖丙璐"</f>
        <v>肖丙璐</v>
      </c>
      <c r="E108" s="11" t="str">
        <f t="shared" si="4"/>
        <v>男</v>
      </c>
    </row>
    <row r="109" spans="1:5" ht="25.5" customHeight="1">
      <c r="A109" s="9">
        <v>106</v>
      </c>
      <c r="B109" s="9" t="s">
        <v>11</v>
      </c>
      <c r="C109" s="9" t="s">
        <v>14</v>
      </c>
      <c r="D109" s="11" t="str">
        <f>"曹平冬"</f>
        <v>曹平冬</v>
      </c>
      <c r="E109" s="11" t="str">
        <f t="shared" si="4"/>
        <v>男</v>
      </c>
    </row>
    <row r="110" spans="1:5" ht="25.5" customHeight="1">
      <c r="A110" s="9">
        <v>107</v>
      </c>
      <c r="B110" s="9" t="s">
        <v>11</v>
      </c>
      <c r="C110" s="9" t="s">
        <v>14</v>
      </c>
      <c r="D110" s="11" t="str">
        <f>"王杏"</f>
        <v>王杏</v>
      </c>
      <c r="E110" s="11" t="str">
        <f>"女"</f>
        <v>女</v>
      </c>
    </row>
    <row r="111" spans="1:5" ht="25.5" customHeight="1">
      <c r="A111" s="9">
        <v>108</v>
      </c>
      <c r="B111" s="9" t="s">
        <v>11</v>
      </c>
      <c r="C111" s="9" t="s">
        <v>14</v>
      </c>
      <c r="D111" s="11" t="str">
        <f>"曾招雷"</f>
        <v>曾招雷</v>
      </c>
      <c r="E111" s="11" t="str">
        <f>"男"</f>
        <v>男</v>
      </c>
    </row>
    <row r="112" spans="1:5" ht="25.5" customHeight="1">
      <c r="A112" s="9">
        <v>109</v>
      </c>
      <c r="B112" s="9" t="s">
        <v>11</v>
      </c>
      <c r="C112" s="9" t="s">
        <v>14</v>
      </c>
      <c r="D112" s="11" t="str">
        <f>"张明珠"</f>
        <v>张明珠</v>
      </c>
      <c r="E112" s="11" t="str">
        <f>"女"</f>
        <v>女</v>
      </c>
    </row>
    <row r="113" spans="1:5" ht="25.5" customHeight="1">
      <c r="A113" s="9">
        <v>110</v>
      </c>
      <c r="B113" s="9" t="s">
        <v>11</v>
      </c>
      <c r="C113" s="9" t="s">
        <v>14</v>
      </c>
      <c r="D113" s="11" t="str">
        <f>"汪碧玉"</f>
        <v>汪碧玉</v>
      </c>
      <c r="E113" s="11" t="str">
        <f>"女"</f>
        <v>女</v>
      </c>
    </row>
    <row r="114" spans="1:5" ht="25.5" customHeight="1">
      <c r="A114" s="9">
        <v>111</v>
      </c>
      <c r="B114" s="9" t="s">
        <v>11</v>
      </c>
      <c r="C114" s="9" t="s">
        <v>14</v>
      </c>
      <c r="D114" s="11" t="str">
        <f>"陈桂贞"</f>
        <v>陈桂贞</v>
      </c>
      <c r="E114" s="11" t="str">
        <f>"女"</f>
        <v>女</v>
      </c>
    </row>
    <row r="115" spans="1:5" ht="25.5" customHeight="1">
      <c r="A115" s="9">
        <v>112</v>
      </c>
      <c r="B115" s="9" t="s">
        <v>11</v>
      </c>
      <c r="C115" s="9" t="s">
        <v>14</v>
      </c>
      <c r="D115" s="11" t="str">
        <f>"邢岳琦"</f>
        <v>邢岳琦</v>
      </c>
      <c r="E115" s="11" t="str">
        <f>"男"</f>
        <v>男</v>
      </c>
    </row>
    <row r="116" spans="1:5" ht="25.5" customHeight="1">
      <c r="A116" s="9">
        <v>113</v>
      </c>
      <c r="B116" s="9" t="s">
        <v>11</v>
      </c>
      <c r="C116" s="9" t="s">
        <v>14</v>
      </c>
      <c r="D116" s="11" t="str">
        <f>"杨海爽"</f>
        <v>杨海爽</v>
      </c>
      <c r="E116" s="11" t="str">
        <f>"女"</f>
        <v>女</v>
      </c>
    </row>
    <row r="117" spans="1:5" ht="25.5" customHeight="1">
      <c r="A117" s="9">
        <v>114</v>
      </c>
      <c r="B117" s="9" t="s">
        <v>11</v>
      </c>
      <c r="C117" s="9" t="s">
        <v>14</v>
      </c>
      <c r="D117" s="11" t="str">
        <f>"周月琴"</f>
        <v>周月琴</v>
      </c>
      <c r="E117" s="11" t="str">
        <f>"女"</f>
        <v>女</v>
      </c>
    </row>
    <row r="118" spans="1:5" ht="25.5" customHeight="1">
      <c r="A118" s="9">
        <v>115</v>
      </c>
      <c r="B118" s="9" t="s">
        <v>11</v>
      </c>
      <c r="C118" s="9" t="s">
        <v>14</v>
      </c>
      <c r="D118" s="11" t="str">
        <f>"熊玉林"</f>
        <v>熊玉林</v>
      </c>
      <c r="E118" s="11" t="str">
        <f>"男"</f>
        <v>男</v>
      </c>
    </row>
    <row r="119" spans="1:5" ht="25.5" customHeight="1">
      <c r="A119" s="9">
        <v>116</v>
      </c>
      <c r="B119" s="9" t="s">
        <v>11</v>
      </c>
      <c r="C119" s="9" t="s">
        <v>14</v>
      </c>
      <c r="D119" s="11" t="str">
        <f>"吴宇娟"</f>
        <v>吴宇娟</v>
      </c>
      <c r="E119" s="11" t="str">
        <f>"女"</f>
        <v>女</v>
      </c>
    </row>
    <row r="120" spans="1:5" ht="25.5" customHeight="1">
      <c r="A120" s="9">
        <v>117</v>
      </c>
      <c r="B120" s="9" t="s">
        <v>11</v>
      </c>
      <c r="C120" s="9" t="s">
        <v>14</v>
      </c>
      <c r="D120" s="11" t="str">
        <f>"万美"</f>
        <v>万美</v>
      </c>
      <c r="E120" s="11" t="str">
        <f>"女"</f>
        <v>女</v>
      </c>
    </row>
    <row r="121" spans="1:5" ht="25.5" customHeight="1">
      <c r="A121" s="9">
        <v>118</v>
      </c>
      <c r="B121" s="9" t="s">
        <v>11</v>
      </c>
      <c r="C121" s="9" t="s">
        <v>14</v>
      </c>
      <c r="D121" s="11" t="str">
        <f>"范冰冰"</f>
        <v>范冰冰</v>
      </c>
      <c r="E121" s="11" t="str">
        <f>"女"</f>
        <v>女</v>
      </c>
    </row>
    <row r="122" spans="1:5" ht="25.5" customHeight="1">
      <c r="A122" s="9">
        <v>119</v>
      </c>
      <c r="B122" s="9" t="s">
        <v>11</v>
      </c>
      <c r="C122" s="9" t="s">
        <v>14</v>
      </c>
      <c r="D122" s="11" t="str">
        <f>"张曼宁"</f>
        <v>张曼宁</v>
      </c>
      <c r="E122" s="11" t="str">
        <f>"女"</f>
        <v>女</v>
      </c>
    </row>
    <row r="123" spans="1:5" ht="25.5" customHeight="1">
      <c r="A123" s="9">
        <v>120</v>
      </c>
      <c r="B123" s="9" t="s">
        <v>11</v>
      </c>
      <c r="C123" s="9" t="s">
        <v>14</v>
      </c>
      <c r="D123" s="11" t="str">
        <f>"张艺影"</f>
        <v>张艺影</v>
      </c>
      <c r="E123" s="11" t="str">
        <f>"女"</f>
        <v>女</v>
      </c>
    </row>
    <row r="124" spans="1:5" ht="25.5" customHeight="1">
      <c r="A124" s="9">
        <v>121</v>
      </c>
      <c r="B124" s="9" t="s">
        <v>11</v>
      </c>
      <c r="C124" s="9" t="s">
        <v>14</v>
      </c>
      <c r="D124" s="11" t="str">
        <f>"石博"</f>
        <v>石博</v>
      </c>
      <c r="E124" s="11" t="str">
        <f>"男"</f>
        <v>男</v>
      </c>
    </row>
    <row r="125" spans="1:5" ht="25.5" customHeight="1">
      <c r="A125" s="9">
        <v>122</v>
      </c>
      <c r="B125" s="9" t="s">
        <v>11</v>
      </c>
      <c r="C125" s="9" t="s">
        <v>14</v>
      </c>
      <c r="D125" s="11" t="str">
        <f>"宁小风"</f>
        <v>宁小风</v>
      </c>
      <c r="E125" s="11" t="str">
        <f aca="true" t="shared" si="5" ref="E125:E131">"女"</f>
        <v>女</v>
      </c>
    </row>
    <row r="126" spans="1:5" ht="25.5" customHeight="1">
      <c r="A126" s="9">
        <v>123</v>
      </c>
      <c r="B126" s="9" t="s">
        <v>11</v>
      </c>
      <c r="C126" s="9" t="s">
        <v>14</v>
      </c>
      <c r="D126" s="11" t="str">
        <f>"李忠琼"</f>
        <v>李忠琼</v>
      </c>
      <c r="E126" s="11" t="str">
        <f t="shared" si="5"/>
        <v>女</v>
      </c>
    </row>
    <row r="127" spans="1:5" ht="25.5" customHeight="1">
      <c r="A127" s="9">
        <v>124</v>
      </c>
      <c r="B127" s="9" t="s">
        <v>11</v>
      </c>
      <c r="C127" s="9" t="s">
        <v>14</v>
      </c>
      <c r="D127" s="11" t="str">
        <f>"李金阳"</f>
        <v>李金阳</v>
      </c>
      <c r="E127" s="11" t="str">
        <f t="shared" si="5"/>
        <v>女</v>
      </c>
    </row>
    <row r="128" spans="1:5" ht="25.5" customHeight="1">
      <c r="A128" s="9">
        <v>125</v>
      </c>
      <c r="B128" s="9" t="s">
        <v>11</v>
      </c>
      <c r="C128" s="9" t="s">
        <v>14</v>
      </c>
      <c r="D128" s="11" t="str">
        <f>"曾晶"</f>
        <v>曾晶</v>
      </c>
      <c r="E128" s="11" t="str">
        <f t="shared" si="5"/>
        <v>女</v>
      </c>
    </row>
    <row r="129" spans="1:5" ht="25.5" customHeight="1">
      <c r="A129" s="9">
        <v>126</v>
      </c>
      <c r="B129" s="9" t="s">
        <v>11</v>
      </c>
      <c r="C129" s="9" t="s">
        <v>14</v>
      </c>
      <c r="D129" s="11" t="str">
        <f>"羊永哲"</f>
        <v>羊永哲</v>
      </c>
      <c r="E129" s="11" t="str">
        <f t="shared" si="5"/>
        <v>女</v>
      </c>
    </row>
    <row r="130" spans="1:5" ht="25.5" customHeight="1">
      <c r="A130" s="9">
        <v>127</v>
      </c>
      <c r="B130" s="9" t="s">
        <v>11</v>
      </c>
      <c r="C130" s="9" t="s">
        <v>14</v>
      </c>
      <c r="D130" s="11" t="str">
        <f>"温海萍"</f>
        <v>温海萍</v>
      </c>
      <c r="E130" s="11" t="str">
        <f t="shared" si="5"/>
        <v>女</v>
      </c>
    </row>
    <row r="131" spans="1:5" ht="25.5" customHeight="1">
      <c r="A131" s="9">
        <v>128</v>
      </c>
      <c r="B131" s="9" t="s">
        <v>11</v>
      </c>
      <c r="C131" s="9" t="s">
        <v>14</v>
      </c>
      <c r="D131" s="11" t="str">
        <f>"陈莹莹"</f>
        <v>陈莹莹</v>
      </c>
      <c r="E131" s="11" t="str">
        <f t="shared" si="5"/>
        <v>女</v>
      </c>
    </row>
    <row r="132" spans="1:5" ht="25.5" customHeight="1">
      <c r="A132" s="9">
        <v>129</v>
      </c>
      <c r="B132" s="9" t="s">
        <v>11</v>
      </c>
      <c r="C132" s="9" t="s">
        <v>14</v>
      </c>
      <c r="D132" s="11" t="str">
        <f>"张方腾"</f>
        <v>张方腾</v>
      </c>
      <c r="E132" s="11" t="str">
        <f>"男"</f>
        <v>男</v>
      </c>
    </row>
    <row r="133" spans="1:5" ht="25.5" customHeight="1">
      <c r="A133" s="9">
        <v>130</v>
      </c>
      <c r="B133" s="9" t="s">
        <v>11</v>
      </c>
      <c r="C133" s="9" t="s">
        <v>14</v>
      </c>
      <c r="D133" s="11" t="str">
        <f>"蔡慧"</f>
        <v>蔡慧</v>
      </c>
      <c r="E133" s="11" t="str">
        <f>"女"</f>
        <v>女</v>
      </c>
    </row>
    <row r="134" spans="1:5" ht="25.5" customHeight="1">
      <c r="A134" s="9">
        <v>131</v>
      </c>
      <c r="B134" s="9" t="s">
        <v>11</v>
      </c>
      <c r="C134" s="9" t="s">
        <v>14</v>
      </c>
      <c r="D134" s="11" t="str">
        <f>"徐志曼"</f>
        <v>徐志曼</v>
      </c>
      <c r="E134" s="11" t="str">
        <f>"女"</f>
        <v>女</v>
      </c>
    </row>
    <row r="135" spans="1:5" ht="25.5" customHeight="1">
      <c r="A135" s="9">
        <v>132</v>
      </c>
      <c r="B135" s="9" t="s">
        <v>11</v>
      </c>
      <c r="C135" s="9" t="s">
        <v>14</v>
      </c>
      <c r="D135" s="11" t="str">
        <f>"齐航"</f>
        <v>齐航</v>
      </c>
      <c r="E135" s="11" t="str">
        <f>"女"</f>
        <v>女</v>
      </c>
    </row>
    <row r="136" spans="1:5" ht="25.5" customHeight="1">
      <c r="A136" s="9">
        <v>133</v>
      </c>
      <c r="B136" s="9" t="s">
        <v>11</v>
      </c>
      <c r="C136" s="9" t="s">
        <v>14</v>
      </c>
      <c r="D136" s="11" t="str">
        <f>"赵波"</f>
        <v>赵波</v>
      </c>
      <c r="E136" s="11" t="str">
        <f>"女"</f>
        <v>女</v>
      </c>
    </row>
    <row r="137" spans="1:5" ht="25.5" customHeight="1">
      <c r="A137" s="9">
        <v>134</v>
      </c>
      <c r="B137" s="9" t="s">
        <v>11</v>
      </c>
      <c r="C137" s="9" t="s">
        <v>14</v>
      </c>
      <c r="D137" s="11" t="str">
        <f>"韩艺祺"</f>
        <v>韩艺祺</v>
      </c>
      <c r="E137" s="11" t="str">
        <f>"女"</f>
        <v>女</v>
      </c>
    </row>
    <row r="138" spans="1:5" ht="25.5" customHeight="1">
      <c r="A138" s="9">
        <v>135</v>
      </c>
      <c r="B138" s="9" t="s">
        <v>15</v>
      </c>
      <c r="C138" s="9" t="s">
        <v>16</v>
      </c>
      <c r="D138" s="11" t="str">
        <f>"张琦"</f>
        <v>张琦</v>
      </c>
      <c r="E138" s="11" t="str">
        <f>"男"</f>
        <v>男</v>
      </c>
    </row>
    <row r="139" spans="1:5" ht="25.5" customHeight="1">
      <c r="A139" s="9">
        <v>136</v>
      </c>
      <c r="B139" s="9" t="s">
        <v>15</v>
      </c>
      <c r="C139" s="9" t="s">
        <v>16</v>
      </c>
      <c r="D139" s="11" t="str">
        <f>"陆琼莹"</f>
        <v>陆琼莹</v>
      </c>
      <c r="E139" s="11" t="str">
        <f aca="true" t="shared" si="6" ref="E139:E148">"女"</f>
        <v>女</v>
      </c>
    </row>
    <row r="140" spans="1:5" ht="25.5" customHeight="1">
      <c r="A140" s="9">
        <v>137</v>
      </c>
      <c r="B140" s="9" t="s">
        <v>15</v>
      </c>
      <c r="C140" s="9" t="s">
        <v>16</v>
      </c>
      <c r="D140" s="11" t="str">
        <f>"卢雅静"</f>
        <v>卢雅静</v>
      </c>
      <c r="E140" s="11" t="str">
        <f t="shared" si="6"/>
        <v>女</v>
      </c>
    </row>
    <row r="141" spans="1:5" ht="25.5" customHeight="1">
      <c r="A141" s="9">
        <v>138</v>
      </c>
      <c r="B141" s="9" t="s">
        <v>15</v>
      </c>
      <c r="C141" s="9" t="s">
        <v>16</v>
      </c>
      <c r="D141" s="11" t="str">
        <f>"王婷"</f>
        <v>王婷</v>
      </c>
      <c r="E141" s="11" t="str">
        <f t="shared" si="6"/>
        <v>女</v>
      </c>
    </row>
    <row r="142" spans="1:5" ht="25.5" customHeight="1">
      <c r="A142" s="9">
        <v>139</v>
      </c>
      <c r="B142" s="9" t="s">
        <v>15</v>
      </c>
      <c r="C142" s="9" t="s">
        <v>16</v>
      </c>
      <c r="D142" s="11" t="str">
        <f>"李佳烨"</f>
        <v>李佳烨</v>
      </c>
      <c r="E142" s="11" t="str">
        <f t="shared" si="6"/>
        <v>女</v>
      </c>
    </row>
    <row r="143" spans="1:5" ht="25.5" customHeight="1">
      <c r="A143" s="9">
        <v>140</v>
      </c>
      <c r="B143" s="9" t="s">
        <v>15</v>
      </c>
      <c r="C143" s="9" t="s">
        <v>16</v>
      </c>
      <c r="D143" s="11" t="str">
        <f>"何桂零"</f>
        <v>何桂零</v>
      </c>
      <c r="E143" s="11" t="str">
        <f t="shared" si="6"/>
        <v>女</v>
      </c>
    </row>
    <row r="144" spans="1:5" ht="25.5" customHeight="1">
      <c r="A144" s="9">
        <v>141</v>
      </c>
      <c r="B144" s="9" t="s">
        <v>15</v>
      </c>
      <c r="C144" s="9" t="s">
        <v>16</v>
      </c>
      <c r="D144" s="11" t="str">
        <f>"陈婷"</f>
        <v>陈婷</v>
      </c>
      <c r="E144" s="11" t="str">
        <f t="shared" si="6"/>
        <v>女</v>
      </c>
    </row>
    <row r="145" spans="1:5" ht="25.5" customHeight="1">
      <c r="A145" s="9">
        <v>142</v>
      </c>
      <c r="B145" s="9" t="s">
        <v>15</v>
      </c>
      <c r="C145" s="9" t="s">
        <v>16</v>
      </c>
      <c r="D145" s="11" t="str">
        <f>"龙庆凤"</f>
        <v>龙庆凤</v>
      </c>
      <c r="E145" s="11" t="str">
        <f t="shared" si="6"/>
        <v>女</v>
      </c>
    </row>
    <row r="146" spans="1:5" ht="25.5" customHeight="1">
      <c r="A146" s="9">
        <v>143</v>
      </c>
      <c r="B146" s="9" t="s">
        <v>15</v>
      </c>
      <c r="C146" s="9" t="s">
        <v>16</v>
      </c>
      <c r="D146" s="11" t="str">
        <f>"李嘉欣"</f>
        <v>李嘉欣</v>
      </c>
      <c r="E146" s="11" t="str">
        <f t="shared" si="6"/>
        <v>女</v>
      </c>
    </row>
    <row r="147" spans="1:5" ht="25.5" customHeight="1">
      <c r="A147" s="9">
        <v>144</v>
      </c>
      <c r="B147" s="9" t="s">
        <v>15</v>
      </c>
      <c r="C147" s="9" t="s">
        <v>16</v>
      </c>
      <c r="D147" s="11" t="str">
        <f>"刘晓东"</f>
        <v>刘晓东</v>
      </c>
      <c r="E147" s="11" t="str">
        <f t="shared" si="6"/>
        <v>女</v>
      </c>
    </row>
    <row r="148" spans="1:5" ht="25.5" customHeight="1">
      <c r="A148" s="9">
        <v>145</v>
      </c>
      <c r="B148" s="9" t="s">
        <v>15</v>
      </c>
      <c r="C148" s="9" t="s">
        <v>16</v>
      </c>
      <c r="D148" s="11" t="str">
        <f>"姜麟"</f>
        <v>姜麟</v>
      </c>
      <c r="E148" s="11" t="str">
        <f t="shared" si="6"/>
        <v>女</v>
      </c>
    </row>
    <row r="149" spans="1:5" ht="25.5" customHeight="1">
      <c r="A149" s="9">
        <v>146</v>
      </c>
      <c r="B149" s="9" t="s">
        <v>15</v>
      </c>
      <c r="C149" s="9" t="s">
        <v>17</v>
      </c>
      <c r="D149" s="11" t="str">
        <f>"杨壮毅"</f>
        <v>杨壮毅</v>
      </c>
      <c r="E149" s="11" t="str">
        <f>"男"</f>
        <v>男</v>
      </c>
    </row>
    <row r="150" spans="1:5" ht="25.5" customHeight="1">
      <c r="A150" s="9">
        <v>147</v>
      </c>
      <c r="B150" s="9" t="s">
        <v>15</v>
      </c>
      <c r="C150" s="9" t="s">
        <v>17</v>
      </c>
      <c r="D150" s="11" t="str">
        <f>"罗家俊"</f>
        <v>罗家俊</v>
      </c>
      <c r="E150" s="11" t="str">
        <f>"男"</f>
        <v>男</v>
      </c>
    </row>
    <row r="151" spans="1:5" ht="25.5" customHeight="1">
      <c r="A151" s="9">
        <v>148</v>
      </c>
      <c r="B151" s="9" t="s">
        <v>15</v>
      </c>
      <c r="C151" s="9" t="s">
        <v>17</v>
      </c>
      <c r="D151" s="11" t="str">
        <f>"王茂阳"</f>
        <v>王茂阳</v>
      </c>
      <c r="E151" s="11" t="str">
        <f>"男"</f>
        <v>男</v>
      </c>
    </row>
    <row r="152" spans="1:5" ht="25.5" customHeight="1">
      <c r="A152" s="9">
        <v>149</v>
      </c>
      <c r="B152" s="9" t="s">
        <v>15</v>
      </c>
      <c r="C152" s="9" t="s">
        <v>17</v>
      </c>
      <c r="D152" s="11" t="str">
        <f>"邓发欣"</f>
        <v>邓发欣</v>
      </c>
      <c r="E152" s="11" t="str">
        <f>"男"</f>
        <v>男</v>
      </c>
    </row>
    <row r="153" spans="1:5" ht="25.5" customHeight="1">
      <c r="A153" s="9">
        <v>150</v>
      </c>
      <c r="B153" s="9" t="s">
        <v>15</v>
      </c>
      <c r="C153" s="9" t="s">
        <v>17</v>
      </c>
      <c r="D153" s="11" t="str">
        <f>"黄朝磊"</f>
        <v>黄朝磊</v>
      </c>
      <c r="E153" s="11" t="str">
        <f>"男"</f>
        <v>男</v>
      </c>
    </row>
    <row r="154" spans="1:5" ht="25.5" customHeight="1">
      <c r="A154" s="9">
        <v>151</v>
      </c>
      <c r="B154" s="9" t="s">
        <v>15</v>
      </c>
      <c r="C154" s="9" t="s">
        <v>17</v>
      </c>
      <c r="D154" s="11" t="str">
        <f>"吴金霞"</f>
        <v>吴金霞</v>
      </c>
      <c r="E154" s="11" t="str">
        <f>"女"</f>
        <v>女</v>
      </c>
    </row>
    <row r="155" spans="1:5" ht="25.5" customHeight="1">
      <c r="A155" s="9">
        <v>152</v>
      </c>
      <c r="B155" s="9" t="s">
        <v>15</v>
      </c>
      <c r="C155" s="9" t="s">
        <v>17</v>
      </c>
      <c r="D155" s="11" t="str">
        <f>"赵思宇"</f>
        <v>赵思宇</v>
      </c>
      <c r="E155" s="11" t="str">
        <f>"女"</f>
        <v>女</v>
      </c>
    </row>
    <row r="156" spans="1:5" ht="25.5" customHeight="1">
      <c r="A156" s="9">
        <v>153</v>
      </c>
      <c r="B156" s="9" t="s">
        <v>15</v>
      </c>
      <c r="C156" s="9" t="s">
        <v>17</v>
      </c>
      <c r="D156" s="11" t="str">
        <f>"刘国民"</f>
        <v>刘国民</v>
      </c>
      <c r="E156" s="11" t="str">
        <f>"男"</f>
        <v>男</v>
      </c>
    </row>
    <row r="157" spans="1:5" ht="25.5" customHeight="1">
      <c r="A157" s="9">
        <v>154</v>
      </c>
      <c r="B157" s="9" t="s">
        <v>15</v>
      </c>
      <c r="C157" s="9" t="s">
        <v>17</v>
      </c>
      <c r="D157" s="11" t="str">
        <f>"邢赛攀"</f>
        <v>邢赛攀</v>
      </c>
      <c r="E157" s="11" t="str">
        <f>"男"</f>
        <v>男</v>
      </c>
    </row>
    <row r="158" spans="1:5" ht="25.5" customHeight="1">
      <c r="A158" s="9">
        <v>155</v>
      </c>
      <c r="B158" s="9" t="s">
        <v>15</v>
      </c>
      <c r="C158" s="9" t="s">
        <v>17</v>
      </c>
      <c r="D158" s="11" t="str">
        <f>"文雨妃"</f>
        <v>文雨妃</v>
      </c>
      <c r="E158" s="11" t="str">
        <f>"女"</f>
        <v>女</v>
      </c>
    </row>
    <row r="159" spans="1:5" ht="25.5" customHeight="1">
      <c r="A159" s="9">
        <v>156</v>
      </c>
      <c r="B159" s="9" t="s">
        <v>15</v>
      </c>
      <c r="C159" s="9" t="s">
        <v>17</v>
      </c>
      <c r="D159" s="11" t="str">
        <f>"符聪"</f>
        <v>符聪</v>
      </c>
      <c r="E159" s="11" t="str">
        <f>"男"</f>
        <v>男</v>
      </c>
    </row>
    <row r="160" spans="1:5" ht="25.5" customHeight="1">
      <c r="A160" s="9">
        <v>157</v>
      </c>
      <c r="B160" s="9" t="s">
        <v>15</v>
      </c>
      <c r="C160" s="9" t="s">
        <v>17</v>
      </c>
      <c r="D160" s="11" t="str">
        <f>"吴迪"</f>
        <v>吴迪</v>
      </c>
      <c r="E160" s="11" t="str">
        <f>"男"</f>
        <v>男</v>
      </c>
    </row>
    <row r="161" spans="1:5" ht="25.5" customHeight="1">
      <c r="A161" s="9">
        <v>158</v>
      </c>
      <c r="B161" s="9" t="s">
        <v>15</v>
      </c>
      <c r="C161" s="9" t="s">
        <v>17</v>
      </c>
      <c r="D161" s="11" t="str">
        <f>"李汉光"</f>
        <v>李汉光</v>
      </c>
      <c r="E161" s="11" t="str">
        <f>"男"</f>
        <v>男</v>
      </c>
    </row>
    <row r="162" spans="1:5" ht="25.5" customHeight="1">
      <c r="A162" s="9">
        <v>159</v>
      </c>
      <c r="B162" s="9" t="s">
        <v>15</v>
      </c>
      <c r="C162" s="9" t="s">
        <v>17</v>
      </c>
      <c r="D162" s="11" t="str">
        <f>"陈孝国"</f>
        <v>陈孝国</v>
      </c>
      <c r="E162" s="11" t="str">
        <f>"男"</f>
        <v>男</v>
      </c>
    </row>
    <row r="163" spans="1:5" ht="25.5" customHeight="1">
      <c r="A163" s="9">
        <v>160</v>
      </c>
      <c r="B163" s="9" t="s">
        <v>15</v>
      </c>
      <c r="C163" s="9" t="s">
        <v>17</v>
      </c>
      <c r="D163" s="11" t="str">
        <f>"符大树"</f>
        <v>符大树</v>
      </c>
      <c r="E163" s="11" t="str">
        <f>"男"</f>
        <v>男</v>
      </c>
    </row>
    <row r="164" spans="1:5" ht="25.5" customHeight="1">
      <c r="A164" s="9">
        <v>161</v>
      </c>
      <c r="B164" s="9" t="s">
        <v>15</v>
      </c>
      <c r="C164" s="9" t="s">
        <v>17</v>
      </c>
      <c r="D164" s="11" t="str">
        <f>"吴彦"</f>
        <v>吴彦</v>
      </c>
      <c r="E164" s="11" t="str">
        <f>"女"</f>
        <v>女</v>
      </c>
    </row>
    <row r="165" spans="1:5" ht="25.5" customHeight="1">
      <c r="A165" s="9">
        <v>162</v>
      </c>
      <c r="B165" s="9" t="s">
        <v>15</v>
      </c>
      <c r="C165" s="9" t="s">
        <v>17</v>
      </c>
      <c r="D165" s="11" t="str">
        <f>"余子亮"</f>
        <v>余子亮</v>
      </c>
      <c r="E165" s="11" t="str">
        <f>"男"</f>
        <v>男</v>
      </c>
    </row>
    <row r="166" spans="1:5" ht="25.5" customHeight="1">
      <c r="A166" s="9">
        <v>163</v>
      </c>
      <c r="B166" s="9" t="s">
        <v>15</v>
      </c>
      <c r="C166" s="9" t="s">
        <v>17</v>
      </c>
      <c r="D166" s="11" t="str">
        <f>"苏燕妮"</f>
        <v>苏燕妮</v>
      </c>
      <c r="E166" s="11" t="str">
        <f>"女"</f>
        <v>女</v>
      </c>
    </row>
    <row r="167" spans="1:5" ht="25.5" customHeight="1">
      <c r="A167" s="9">
        <v>164</v>
      </c>
      <c r="B167" s="9" t="s">
        <v>15</v>
      </c>
      <c r="C167" s="9" t="s">
        <v>17</v>
      </c>
      <c r="D167" s="11" t="str">
        <f>"董乾"</f>
        <v>董乾</v>
      </c>
      <c r="E167" s="11" t="str">
        <f>"男"</f>
        <v>男</v>
      </c>
    </row>
    <row r="168" spans="1:5" ht="25.5" customHeight="1">
      <c r="A168" s="9">
        <v>165</v>
      </c>
      <c r="B168" s="9" t="s">
        <v>15</v>
      </c>
      <c r="C168" s="9" t="s">
        <v>17</v>
      </c>
      <c r="D168" s="11" t="str">
        <f>"高泽琼"</f>
        <v>高泽琼</v>
      </c>
      <c r="E168" s="11" t="str">
        <f>"男"</f>
        <v>男</v>
      </c>
    </row>
    <row r="169" spans="1:5" ht="25.5" customHeight="1">
      <c r="A169" s="9">
        <v>166</v>
      </c>
      <c r="B169" s="9" t="s">
        <v>15</v>
      </c>
      <c r="C169" s="9" t="s">
        <v>17</v>
      </c>
      <c r="D169" s="11" t="str">
        <f>"吴多才"</f>
        <v>吴多才</v>
      </c>
      <c r="E169" s="11" t="str">
        <f>"男"</f>
        <v>男</v>
      </c>
    </row>
    <row r="170" spans="1:5" ht="25.5" customHeight="1">
      <c r="A170" s="9">
        <v>167</v>
      </c>
      <c r="B170" s="9" t="s">
        <v>15</v>
      </c>
      <c r="C170" s="9" t="s">
        <v>17</v>
      </c>
      <c r="D170" s="11" t="str">
        <f>"华济源"</f>
        <v>华济源</v>
      </c>
      <c r="E170" s="11" t="str">
        <f>"男"</f>
        <v>男</v>
      </c>
    </row>
    <row r="171" spans="1:5" ht="25.5" customHeight="1">
      <c r="A171" s="9">
        <v>168</v>
      </c>
      <c r="B171" s="9" t="s">
        <v>15</v>
      </c>
      <c r="C171" s="9" t="s">
        <v>17</v>
      </c>
      <c r="D171" s="11" t="str">
        <f>"林霞"</f>
        <v>林霞</v>
      </c>
      <c r="E171" s="11" t="str">
        <f>"女"</f>
        <v>女</v>
      </c>
    </row>
    <row r="172" spans="1:5" ht="25.5" customHeight="1">
      <c r="A172" s="9">
        <v>169</v>
      </c>
      <c r="B172" s="9" t="s">
        <v>15</v>
      </c>
      <c r="C172" s="9" t="s">
        <v>17</v>
      </c>
      <c r="D172" s="11" t="str">
        <f>"梁艳云"</f>
        <v>梁艳云</v>
      </c>
      <c r="E172" s="11" t="str">
        <f>"女"</f>
        <v>女</v>
      </c>
    </row>
    <row r="173" spans="1:5" ht="25.5" customHeight="1">
      <c r="A173" s="9">
        <v>170</v>
      </c>
      <c r="B173" s="9" t="s">
        <v>15</v>
      </c>
      <c r="C173" s="9" t="s">
        <v>17</v>
      </c>
      <c r="D173" s="11" t="str">
        <f>"林洁仪"</f>
        <v>林洁仪</v>
      </c>
      <c r="E173" s="11" t="str">
        <f>"女"</f>
        <v>女</v>
      </c>
    </row>
    <row r="174" spans="1:5" ht="25.5" customHeight="1">
      <c r="A174" s="9">
        <v>171</v>
      </c>
      <c r="B174" s="9" t="s">
        <v>15</v>
      </c>
      <c r="C174" s="9" t="s">
        <v>17</v>
      </c>
      <c r="D174" s="11" t="str">
        <f>"李智泽"</f>
        <v>李智泽</v>
      </c>
      <c r="E174" s="11" t="str">
        <f>"男"</f>
        <v>男</v>
      </c>
    </row>
    <row r="175" spans="1:5" ht="25.5" customHeight="1">
      <c r="A175" s="9">
        <v>172</v>
      </c>
      <c r="B175" s="9" t="s">
        <v>15</v>
      </c>
      <c r="C175" s="9" t="s">
        <v>18</v>
      </c>
      <c r="D175" s="11" t="str">
        <f>"李志敏"</f>
        <v>李志敏</v>
      </c>
      <c r="E175" s="11" t="str">
        <f aca="true" t="shared" si="7" ref="E175:E186">"女"</f>
        <v>女</v>
      </c>
    </row>
    <row r="176" spans="1:5" ht="25.5" customHeight="1">
      <c r="A176" s="9">
        <v>173</v>
      </c>
      <c r="B176" s="9" t="s">
        <v>15</v>
      </c>
      <c r="C176" s="9" t="s">
        <v>18</v>
      </c>
      <c r="D176" s="11" t="str">
        <f>"王田"</f>
        <v>王田</v>
      </c>
      <c r="E176" s="11" t="str">
        <f t="shared" si="7"/>
        <v>女</v>
      </c>
    </row>
    <row r="177" spans="1:5" ht="25.5" customHeight="1">
      <c r="A177" s="9">
        <v>174</v>
      </c>
      <c r="B177" s="9" t="s">
        <v>15</v>
      </c>
      <c r="C177" s="9" t="s">
        <v>18</v>
      </c>
      <c r="D177" s="11" t="str">
        <f>"凃治鑫"</f>
        <v>凃治鑫</v>
      </c>
      <c r="E177" s="11" t="str">
        <f t="shared" si="7"/>
        <v>女</v>
      </c>
    </row>
    <row r="178" spans="1:5" ht="25.5" customHeight="1">
      <c r="A178" s="9">
        <v>175</v>
      </c>
      <c r="B178" s="9" t="s">
        <v>15</v>
      </c>
      <c r="C178" s="9" t="s">
        <v>18</v>
      </c>
      <c r="D178" s="11" t="str">
        <f>"尚怡达"</f>
        <v>尚怡达</v>
      </c>
      <c r="E178" s="11" t="str">
        <f t="shared" si="7"/>
        <v>女</v>
      </c>
    </row>
    <row r="179" spans="1:5" ht="25.5" customHeight="1">
      <c r="A179" s="9">
        <v>176</v>
      </c>
      <c r="B179" s="9" t="s">
        <v>15</v>
      </c>
      <c r="C179" s="9" t="s">
        <v>18</v>
      </c>
      <c r="D179" s="11" t="str">
        <f>"邓少芳"</f>
        <v>邓少芳</v>
      </c>
      <c r="E179" s="11" t="str">
        <f t="shared" si="7"/>
        <v>女</v>
      </c>
    </row>
    <row r="180" spans="1:5" ht="25.5" customHeight="1">
      <c r="A180" s="9">
        <v>177</v>
      </c>
      <c r="B180" s="9" t="s">
        <v>15</v>
      </c>
      <c r="C180" s="9" t="s">
        <v>18</v>
      </c>
      <c r="D180" s="11" t="str">
        <f>"郭明茹"</f>
        <v>郭明茹</v>
      </c>
      <c r="E180" s="11" t="str">
        <f t="shared" si="7"/>
        <v>女</v>
      </c>
    </row>
    <row r="181" spans="1:5" ht="25.5" customHeight="1">
      <c r="A181" s="9">
        <v>178</v>
      </c>
      <c r="B181" s="9" t="s">
        <v>15</v>
      </c>
      <c r="C181" s="9" t="s">
        <v>18</v>
      </c>
      <c r="D181" s="11" t="str">
        <f>"刘俏玲"</f>
        <v>刘俏玲</v>
      </c>
      <c r="E181" s="11" t="str">
        <f t="shared" si="7"/>
        <v>女</v>
      </c>
    </row>
    <row r="182" spans="1:5" ht="25.5" customHeight="1">
      <c r="A182" s="9">
        <v>179</v>
      </c>
      <c r="B182" s="9" t="s">
        <v>15</v>
      </c>
      <c r="C182" s="9" t="s">
        <v>18</v>
      </c>
      <c r="D182" s="11" t="str">
        <f>"符晓菲"</f>
        <v>符晓菲</v>
      </c>
      <c r="E182" s="11" t="str">
        <f t="shared" si="7"/>
        <v>女</v>
      </c>
    </row>
    <row r="183" spans="1:5" ht="25.5" customHeight="1">
      <c r="A183" s="9">
        <v>180</v>
      </c>
      <c r="B183" s="9" t="s">
        <v>15</v>
      </c>
      <c r="C183" s="9" t="s">
        <v>18</v>
      </c>
      <c r="D183" s="11" t="str">
        <f>"胡越"</f>
        <v>胡越</v>
      </c>
      <c r="E183" s="11" t="str">
        <f t="shared" si="7"/>
        <v>女</v>
      </c>
    </row>
    <row r="184" spans="1:5" ht="25.5" customHeight="1">
      <c r="A184" s="9">
        <v>181</v>
      </c>
      <c r="B184" s="9" t="s">
        <v>15</v>
      </c>
      <c r="C184" s="9" t="s">
        <v>18</v>
      </c>
      <c r="D184" s="11" t="str">
        <f>"李桂枝"</f>
        <v>李桂枝</v>
      </c>
      <c r="E184" s="11" t="str">
        <f t="shared" si="7"/>
        <v>女</v>
      </c>
    </row>
    <row r="185" spans="1:5" ht="25.5" customHeight="1">
      <c r="A185" s="9">
        <v>182</v>
      </c>
      <c r="B185" s="9" t="s">
        <v>15</v>
      </c>
      <c r="C185" s="9" t="s">
        <v>18</v>
      </c>
      <c r="D185" s="11" t="str">
        <f>"陈玲"</f>
        <v>陈玲</v>
      </c>
      <c r="E185" s="11" t="str">
        <f t="shared" si="7"/>
        <v>女</v>
      </c>
    </row>
    <row r="186" spans="1:5" ht="25.5" customHeight="1">
      <c r="A186" s="9">
        <v>183</v>
      </c>
      <c r="B186" s="9" t="s">
        <v>15</v>
      </c>
      <c r="C186" s="9" t="s">
        <v>18</v>
      </c>
      <c r="D186" s="11" t="str">
        <f>"高三霞"</f>
        <v>高三霞</v>
      </c>
      <c r="E186" s="11" t="str">
        <f t="shared" si="7"/>
        <v>女</v>
      </c>
    </row>
    <row r="187" spans="1:5" ht="25.5" customHeight="1">
      <c r="A187" s="9">
        <v>184</v>
      </c>
      <c r="B187" s="9" t="s">
        <v>15</v>
      </c>
      <c r="C187" s="9" t="s">
        <v>18</v>
      </c>
      <c r="D187" s="11" t="str">
        <f>"刘锴润"</f>
        <v>刘锴润</v>
      </c>
      <c r="E187" s="11" t="str">
        <f>"男"</f>
        <v>男</v>
      </c>
    </row>
    <row r="188" spans="1:5" ht="25.5" customHeight="1">
      <c r="A188" s="9">
        <v>185</v>
      </c>
      <c r="B188" s="9" t="s">
        <v>15</v>
      </c>
      <c r="C188" s="9" t="s">
        <v>18</v>
      </c>
      <c r="D188" s="11" t="str">
        <f>"刘颢源"</f>
        <v>刘颢源</v>
      </c>
      <c r="E188" s="11" t="str">
        <f>"男"</f>
        <v>男</v>
      </c>
    </row>
    <row r="189" spans="1:5" ht="25.5" customHeight="1">
      <c r="A189" s="9">
        <v>186</v>
      </c>
      <c r="B189" s="9" t="s">
        <v>15</v>
      </c>
      <c r="C189" s="9" t="s">
        <v>18</v>
      </c>
      <c r="D189" s="11" t="str">
        <f>"张雨"</f>
        <v>张雨</v>
      </c>
      <c r="E189" s="11" t="str">
        <f>"女"</f>
        <v>女</v>
      </c>
    </row>
  </sheetData>
  <sheetProtection/>
  <mergeCells count="2">
    <mergeCell ref="A1:E1"/>
    <mergeCell ref="A2:E2"/>
  </mergeCells>
  <conditionalFormatting sqref="D4:D10 D12:D189">
    <cfRule type="expression" priority="1" dxfId="0" stopIfTrue="1">
      <formula>AND(COUNTIF($D$4:$D$10,D4)+COUNTIF($D$12:$D$189,D4)&gt;1,NOT(ISBLANK(D4)))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黄毅</cp:lastModifiedBy>
  <dcterms:created xsi:type="dcterms:W3CDTF">2023-03-09T02:45:42Z</dcterms:created>
  <dcterms:modified xsi:type="dcterms:W3CDTF">2023-03-19T14:58:42Z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276D5B30D773487FB2CB782649D0BEF9</vt:lpwstr>
  </property>
  <property fmtid="{D5CDD505-2E9C-101B-9397-08002B2CF9AE}" pid="4" name="KSOProductBuildV">
    <vt:lpwstr>2052-11.1.0.12980</vt:lpwstr>
  </property>
  <property fmtid="{D5CDD505-2E9C-101B-9397-08002B2CF9AE}" pid="5" name="KSOReadingLayo">
    <vt:bool>false</vt:bool>
  </property>
</Properties>
</file>