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78675CE-A8AA-404F-B072-754E6266FAF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D65" i="1"/>
  <c r="B65" i="1"/>
  <c r="G64" i="1"/>
  <c r="D64" i="1"/>
  <c r="B64" i="1"/>
  <c r="G63" i="1"/>
  <c r="D63" i="1"/>
  <c r="B63" i="1"/>
  <c r="G62" i="1"/>
  <c r="D62" i="1"/>
  <c r="B62" i="1"/>
  <c r="G61" i="1"/>
  <c r="D61" i="1"/>
  <c r="B61" i="1"/>
  <c r="G60" i="1"/>
  <c r="D60" i="1"/>
  <c r="B60" i="1"/>
  <c r="G59" i="1"/>
  <c r="D59" i="1"/>
  <c r="B59" i="1"/>
  <c r="G58" i="1"/>
  <c r="D58" i="1"/>
  <c r="B58" i="1"/>
  <c r="G57" i="1"/>
  <c r="D57" i="1"/>
  <c r="B57" i="1"/>
  <c r="G56" i="1"/>
  <c r="D56" i="1"/>
  <c r="B56" i="1"/>
  <c r="G55" i="1"/>
  <c r="D55" i="1"/>
  <c r="B55" i="1"/>
  <c r="G54" i="1"/>
  <c r="D54" i="1"/>
  <c r="B54" i="1"/>
  <c r="G53" i="1"/>
  <c r="D53" i="1"/>
  <c r="B53" i="1"/>
  <c r="G52" i="1"/>
  <c r="D52" i="1"/>
  <c r="B52" i="1"/>
  <c r="G51" i="1"/>
  <c r="D51" i="1"/>
  <c r="B51" i="1"/>
  <c r="G50" i="1"/>
  <c r="D50" i="1"/>
  <c r="B50" i="1"/>
  <c r="G48" i="1"/>
  <c r="D48" i="1"/>
  <c r="B48" i="1"/>
  <c r="G47" i="1"/>
  <c r="D47" i="1"/>
  <c r="B47" i="1"/>
  <c r="G46" i="1"/>
  <c r="D46" i="1"/>
  <c r="B46" i="1"/>
  <c r="G45" i="1"/>
  <c r="D45" i="1"/>
  <c r="B45" i="1"/>
  <c r="G44" i="1"/>
  <c r="D44" i="1"/>
  <c r="B44" i="1"/>
  <c r="G43" i="1"/>
  <c r="D43" i="1"/>
  <c r="B43" i="1"/>
  <c r="G42" i="1"/>
  <c r="D42" i="1"/>
  <c r="B42" i="1"/>
  <c r="G41" i="1"/>
  <c r="D41" i="1"/>
  <c r="B41" i="1"/>
  <c r="G40" i="1"/>
  <c r="D40" i="1"/>
  <c r="B40" i="1"/>
  <c r="G39" i="1"/>
  <c r="D39" i="1"/>
  <c r="B39" i="1"/>
  <c r="G38" i="1"/>
  <c r="D38" i="1"/>
  <c r="B38" i="1"/>
  <c r="G37" i="1"/>
  <c r="D37" i="1"/>
  <c r="B37" i="1"/>
  <c r="G36" i="1"/>
  <c r="D36" i="1"/>
  <c r="B36" i="1"/>
  <c r="G35" i="1"/>
  <c r="D35" i="1"/>
  <c r="B35" i="1"/>
  <c r="G33" i="1"/>
  <c r="D33" i="1"/>
  <c r="B33" i="1"/>
  <c r="G32" i="1"/>
  <c r="D32" i="1"/>
  <c r="B32" i="1"/>
  <c r="G31" i="1"/>
  <c r="D31" i="1"/>
  <c r="B31" i="1"/>
  <c r="G30" i="1"/>
  <c r="D30" i="1"/>
  <c r="B30" i="1"/>
  <c r="G29" i="1"/>
  <c r="D29" i="1"/>
  <c r="B29" i="1"/>
  <c r="G28" i="1"/>
  <c r="D28" i="1"/>
  <c r="B28" i="1"/>
  <c r="G27" i="1"/>
  <c r="D27" i="1"/>
  <c r="B27" i="1"/>
  <c r="G26" i="1"/>
  <c r="D26" i="1"/>
  <c r="B26" i="1"/>
  <c r="G25" i="1"/>
  <c r="D25" i="1"/>
  <c r="B25" i="1"/>
  <c r="G24" i="1"/>
  <c r="D24" i="1"/>
  <c r="B24" i="1"/>
  <c r="G23" i="1"/>
  <c r="D23" i="1"/>
  <c r="B23" i="1"/>
  <c r="G22" i="1"/>
  <c r="D22" i="1"/>
  <c r="B22" i="1"/>
  <c r="G21" i="1"/>
  <c r="D21" i="1"/>
  <c r="B21" i="1"/>
  <c r="G20" i="1"/>
  <c r="D20" i="1"/>
  <c r="B20" i="1"/>
  <c r="G18" i="1"/>
  <c r="D18" i="1"/>
  <c r="B18" i="1"/>
  <c r="G17" i="1"/>
  <c r="D17" i="1"/>
  <c r="B17" i="1"/>
  <c r="G16" i="1"/>
  <c r="D16" i="1"/>
  <c r="B16" i="1"/>
  <c r="G15" i="1"/>
  <c r="D15" i="1"/>
  <c r="B15" i="1"/>
  <c r="G14" i="1"/>
  <c r="D14" i="1"/>
  <c r="B14" i="1"/>
  <c r="G13" i="1"/>
  <c r="D13" i="1"/>
  <c r="B13" i="1"/>
  <c r="G12" i="1"/>
  <c r="D12" i="1"/>
  <c r="B12" i="1"/>
  <c r="G11" i="1"/>
  <c r="D11" i="1"/>
  <c r="B11" i="1"/>
  <c r="G10" i="1"/>
  <c r="D10" i="1"/>
  <c r="B10" i="1"/>
  <c r="G9" i="1"/>
  <c r="D9" i="1"/>
  <c r="B9" i="1"/>
  <c r="G8" i="1"/>
  <c r="D8" i="1"/>
  <c r="B8" i="1"/>
  <c r="G7" i="1"/>
  <c r="D7" i="1"/>
  <c r="B7" i="1"/>
  <c r="G6" i="1"/>
  <c r="D6" i="1"/>
  <c r="B6" i="1"/>
  <c r="G5" i="1"/>
  <c r="D5" i="1"/>
  <c r="B5" i="1"/>
  <c r="G4" i="1"/>
  <c r="D4" i="1"/>
  <c r="B4" i="1"/>
  <c r="G3" i="1"/>
  <c r="D3" i="1"/>
  <c r="B3" i="1"/>
</calcChain>
</file>

<file path=xl/sharedStrings.xml><?xml version="1.0" encoding="utf-8"?>
<sst xmlns="http://schemas.openxmlformats.org/spreadsheetml/2006/main" count="129" uniqueCount="11">
  <si>
    <t>序号</t>
  </si>
  <si>
    <t>岗位代码</t>
  </si>
  <si>
    <t>岗位名称</t>
  </si>
  <si>
    <t>准考证号</t>
  </si>
  <si>
    <t>幼儿教育综合知识</t>
  </si>
  <si>
    <t>专业课</t>
  </si>
  <si>
    <t>备注</t>
    <phoneticPr fontId="4" type="noConversion"/>
  </si>
  <si>
    <t>幼儿园教师</t>
  </si>
  <si>
    <t/>
  </si>
  <si>
    <t xml:space="preserve">笔试总成绩
</t>
    <phoneticPr fontId="1" type="noConversion"/>
  </si>
  <si>
    <t>2022年来安县公开招聘编外幼儿园教师专业测试人员名单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</si>
</sst>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2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workbookViewId="0">
      <selection activeCell="K2" sqref="K2"/>
    </sheetView>
  </sheetViews>
  <sheetFormatPr defaultColWidth="9" defaultRowHeight="14.25" x14ac:dyDescent="0.2"/>
  <cols>
    <col min="1" max="1" width="3.5" style="4" customWidth="1"/>
    <col min="2" max="2" width="7.25" style="4" customWidth="1"/>
    <col min="3" max="3" width="10" style="4" customWidth="1"/>
    <col min="4" max="4" width="13.375" style="4" customWidth="1"/>
    <col min="5" max="5" width="5.875" style="4" customWidth="1"/>
    <col min="6" max="6" width="6.5" style="4" customWidth="1"/>
    <col min="7" max="7" width="17.5" style="4" customWidth="1"/>
    <col min="8" max="8" width="9.25" style="4" customWidth="1"/>
    <col min="9" max="16384" width="9" style="4"/>
  </cols>
  <sheetData>
    <row r="1" spans="1:8" ht="69.75" customHeight="1" x14ac:dyDescent="0.2">
      <c r="A1" s="5" t="s">
        <v>10</v>
      </c>
      <c r="B1" s="6"/>
      <c r="C1" s="6"/>
      <c r="D1" s="6"/>
      <c r="E1" s="6"/>
      <c r="F1" s="6"/>
      <c r="G1" s="6"/>
      <c r="H1" s="6"/>
    </row>
    <row r="2" spans="1:8" ht="74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9</v>
      </c>
      <c r="H2" s="2" t="s">
        <v>6</v>
      </c>
    </row>
    <row r="3" spans="1:8" ht="15" customHeight="1" x14ac:dyDescent="0.2">
      <c r="A3" s="3">
        <v>1</v>
      </c>
      <c r="B3" s="3" t="str">
        <f t="shared" ref="B3:B18" si="0">"2022007"</f>
        <v>2022007</v>
      </c>
      <c r="C3" s="3" t="s">
        <v>7</v>
      </c>
      <c r="D3" s="3" t="str">
        <f>"34112201106"</f>
        <v>34112201106</v>
      </c>
      <c r="E3" s="3">
        <v>87.4</v>
      </c>
      <c r="F3" s="3">
        <v>79.8</v>
      </c>
      <c r="G3" s="3">
        <f t="shared" ref="G3:G18" si="1">E3*0.4+F3*0.6</f>
        <v>82.84</v>
      </c>
      <c r="H3" s="3" t="s">
        <v>8</v>
      </c>
    </row>
    <row r="4" spans="1:8" ht="15" customHeight="1" x14ac:dyDescent="0.2">
      <c r="A4" s="3">
        <v>2</v>
      </c>
      <c r="B4" s="3" t="str">
        <f t="shared" si="0"/>
        <v>2022007</v>
      </c>
      <c r="C4" s="3" t="s">
        <v>7</v>
      </c>
      <c r="D4" s="3" t="str">
        <f>"34112201123"</f>
        <v>34112201123</v>
      </c>
      <c r="E4" s="3">
        <v>87.8</v>
      </c>
      <c r="F4" s="3">
        <v>79.2</v>
      </c>
      <c r="G4" s="3">
        <f t="shared" si="1"/>
        <v>82.64</v>
      </c>
      <c r="H4" s="3" t="s">
        <v>8</v>
      </c>
    </row>
    <row r="5" spans="1:8" ht="15" customHeight="1" x14ac:dyDescent="0.2">
      <c r="A5" s="3">
        <v>3</v>
      </c>
      <c r="B5" s="3" t="str">
        <f t="shared" si="0"/>
        <v>2022007</v>
      </c>
      <c r="C5" s="3" t="s">
        <v>7</v>
      </c>
      <c r="D5" s="3" t="str">
        <f>"34112201105"</f>
        <v>34112201105</v>
      </c>
      <c r="E5" s="3">
        <v>87.6</v>
      </c>
      <c r="F5" s="3">
        <v>77.599999999999994</v>
      </c>
      <c r="G5" s="3">
        <f t="shared" si="1"/>
        <v>81.599999999999994</v>
      </c>
      <c r="H5" s="3" t="s">
        <v>8</v>
      </c>
    </row>
    <row r="6" spans="1:8" ht="15" customHeight="1" x14ac:dyDescent="0.2">
      <c r="A6" s="3">
        <v>4</v>
      </c>
      <c r="B6" s="3" t="str">
        <f t="shared" si="0"/>
        <v>2022007</v>
      </c>
      <c r="C6" s="3" t="s">
        <v>7</v>
      </c>
      <c r="D6" s="3" t="str">
        <f>"34112201113"</f>
        <v>34112201113</v>
      </c>
      <c r="E6" s="3">
        <v>83</v>
      </c>
      <c r="F6" s="3">
        <v>78.599999999999994</v>
      </c>
      <c r="G6" s="3">
        <f t="shared" si="1"/>
        <v>80.36</v>
      </c>
      <c r="H6" s="3" t="s">
        <v>8</v>
      </c>
    </row>
    <row r="7" spans="1:8" ht="15" customHeight="1" x14ac:dyDescent="0.2">
      <c r="A7" s="3">
        <v>5</v>
      </c>
      <c r="B7" s="3" t="str">
        <f t="shared" si="0"/>
        <v>2022007</v>
      </c>
      <c r="C7" s="3" t="s">
        <v>7</v>
      </c>
      <c r="D7" s="3" t="str">
        <f>"34112201119"</f>
        <v>34112201119</v>
      </c>
      <c r="E7" s="3">
        <v>76.599999999999994</v>
      </c>
      <c r="F7" s="3">
        <v>82.4</v>
      </c>
      <c r="G7" s="3">
        <f t="shared" si="1"/>
        <v>80.080000000000013</v>
      </c>
      <c r="H7" s="3" t="s">
        <v>8</v>
      </c>
    </row>
    <row r="8" spans="1:8" ht="15" customHeight="1" x14ac:dyDescent="0.2">
      <c r="A8" s="3">
        <v>6</v>
      </c>
      <c r="B8" s="3" t="str">
        <f t="shared" si="0"/>
        <v>2022007</v>
      </c>
      <c r="C8" s="3" t="s">
        <v>7</v>
      </c>
      <c r="D8" s="3" t="str">
        <f>"34112201108"</f>
        <v>34112201108</v>
      </c>
      <c r="E8" s="3">
        <v>82</v>
      </c>
      <c r="F8" s="3">
        <v>77.400000000000006</v>
      </c>
      <c r="G8" s="3">
        <f t="shared" si="1"/>
        <v>79.240000000000009</v>
      </c>
      <c r="H8" s="3" t="s">
        <v>8</v>
      </c>
    </row>
    <row r="9" spans="1:8" ht="15" customHeight="1" x14ac:dyDescent="0.2">
      <c r="A9" s="3">
        <v>7</v>
      </c>
      <c r="B9" s="3" t="str">
        <f t="shared" si="0"/>
        <v>2022007</v>
      </c>
      <c r="C9" s="3" t="s">
        <v>7</v>
      </c>
      <c r="D9" s="3" t="str">
        <f>"34112201109"</f>
        <v>34112201109</v>
      </c>
      <c r="E9" s="3">
        <v>78</v>
      </c>
      <c r="F9" s="3">
        <v>79.2</v>
      </c>
      <c r="G9" s="3">
        <f t="shared" si="1"/>
        <v>78.72</v>
      </c>
      <c r="H9" s="3" t="s">
        <v>8</v>
      </c>
    </row>
    <row r="10" spans="1:8" ht="15" customHeight="1" x14ac:dyDescent="0.2">
      <c r="A10" s="3">
        <v>8</v>
      </c>
      <c r="B10" s="3" t="str">
        <f t="shared" si="0"/>
        <v>2022007</v>
      </c>
      <c r="C10" s="3" t="s">
        <v>7</v>
      </c>
      <c r="D10" s="3" t="str">
        <f>"34112201118"</f>
        <v>34112201118</v>
      </c>
      <c r="E10" s="3">
        <v>85</v>
      </c>
      <c r="F10" s="3">
        <v>72.599999999999994</v>
      </c>
      <c r="G10" s="3">
        <f t="shared" si="1"/>
        <v>77.56</v>
      </c>
      <c r="H10" s="3" t="s">
        <v>8</v>
      </c>
    </row>
    <row r="11" spans="1:8" ht="15" customHeight="1" x14ac:dyDescent="0.2">
      <c r="A11" s="3">
        <v>9</v>
      </c>
      <c r="B11" s="3" t="str">
        <f t="shared" si="0"/>
        <v>2022007</v>
      </c>
      <c r="C11" s="3" t="s">
        <v>7</v>
      </c>
      <c r="D11" s="3" t="str">
        <f>"34112201103"</f>
        <v>34112201103</v>
      </c>
      <c r="E11" s="3">
        <v>80</v>
      </c>
      <c r="F11" s="3">
        <v>74.599999999999994</v>
      </c>
      <c r="G11" s="3">
        <f t="shared" si="1"/>
        <v>76.759999999999991</v>
      </c>
      <c r="H11" s="3" t="s">
        <v>8</v>
      </c>
    </row>
    <row r="12" spans="1:8" ht="15" customHeight="1" x14ac:dyDescent="0.2">
      <c r="A12" s="3">
        <v>10</v>
      </c>
      <c r="B12" s="3" t="str">
        <f t="shared" si="0"/>
        <v>2022007</v>
      </c>
      <c r="C12" s="3" t="s">
        <v>7</v>
      </c>
      <c r="D12" s="3" t="str">
        <f>"34112201110"</f>
        <v>34112201110</v>
      </c>
      <c r="E12" s="3">
        <v>78.599999999999994</v>
      </c>
      <c r="F12" s="3">
        <v>71.2</v>
      </c>
      <c r="G12" s="3">
        <f t="shared" si="1"/>
        <v>74.16</v>
      </c>
      <c r="H12" s="3" t="s">
        <v>8</v>
      </c>
    </row>
    <row r="13" spans="1:8" ht="15" customHeight="1" x14ac:dyDescent="0.2">
      <c r="A13" s="3">
        <v>11</v>
      </c>
      <c r="B13" s="3" t="str">
        <f t="shared" si="0"/>
        <v>2022007</v>
      </c>
      <c r="C13" s="3" t="s">
        <v>7</v>
      </c>
      <c r="D13" s="3" t="str">
        <f>"34112201104"</f>
        <v>34112201104</v>
      </c>
      <c r="E13" s="3">
        <v>80.599999999999994</v>
      </c>
      <c r="F13" s="3">
        <v>66.8</v>
      </c>
      <c r="G13" s="3">
        <f t="shared" si="1"/>
        <v>72.319999999999993</v>
      </c>
      <c r="H13" s="3" t="s">
        <v>8</v>
      </c>
    </row>
    <row r="14" spans="1:8" ht="15" customHeight="1" x14ac:dyDescent="0.2">
      <c r="A14" s="3">
        <v>12</v>
      </c>
      <c r="B14" s="3" t="str">
        <f t="shared" si="0"/>
        <v>2022007</v>
      </c>
      <c r="C14" s="3" t="s">
        <v>7</v>
      </c>
      <c r="D14" s="3" t="str">
        <f>"34112201101"</f>
        <v>34112201101</v>
      </c>
      <c r="E14" s="3">
        <v>72.8</v>
      </c>
      <c r="F14" s="3">
        <v>71.2</v>
      </c>
      <c r="G14" s="3">
        <f t="shared" si="1"/>
        <v>71.84</v>
      </c>
      <c r="H14" s="3" t="s">
        <v>8</v>
      </c>
    </row>
    <row r="15" spans="1:8" ht="15" customHeight="1" x14ac:dyDescent="0.2">
      <c r="A15" s="3">
        <v>13</v>
      </c>
      <c r="B15" s="3" t="str">
        <f t="shared" si="0"/>
        <v>2022007</v>
      </c>
      <c r="C15" s="3" t="s">
        <v>7</v>
      </c>
      <c r="D15" s="3" t="str">
        <f>"34112201120"</f>
        <v>34112201120</v>
      </c>
      <c r="E15" s="3">
        <v>66.400000000000006</v>
      </c>
      <c r="F15" s="3">
        <v>73</v>
      </c>
      <c r="G15" s="3">
        <f t="shared" si="1"/>
        <v>70.36</v>
      </c>
      <c r="H15" s="3" t="s">
        <v>8</v>
      </c>
    </row>
    <row r="16" spans="1:8" ht="15" customHeight="1" x14ac:dyDescent="0.2">
      <c r="A16" s="3">
        <v>14</v>
      </c>
      <c r="B16" s="3" t="str">
        <f t="shared" si="0"/>
        <v>2022007</v>
      </c>
      <c r="C16" s="3" t="s">
        <v>7</v>
      </c>
      <c r="D16" s="3" t="str">
        <f>"34112201107"</f>
        <v>34112201107</v>
      </c>
      <c r="E16" s="3">
        <v>70.400000000000006</v>
      </c>
      <c r="F16" s="3">
        <v>69.2</v>
      </c>
      <c r="G16" s="3">
        <f t="shared" si="1"/>
        <v>69.680000000000007</v>
      </c>
      <c r="H16" s="3" t="s">
        <v>8</v>
      </c>
    </row>
    <row r="17" spans="1:8" ht="15" customHeight="1" x14ac:dyDescent="0.2">
      <c r="A17" s="3">
        <v>15</v>
      </c>
      <c r="B17" s="3" t="str">
        <f t="shared" si="0"/>
        <v>2022007</v>
      </c>
      <c r="C17" s="3" t="s">
        <v>7</v>
      </c>
      <c r="D17" s="3" t="str">
        <f>"34112201121"</f>
        <v>34112201121</v>
      </c>
      <c r="E17" s="3">
        <v>77.400000000000006</v>
      </c>
      <c r="F17" s="3">
        <v>63.2</v>
      </c>
      <c r="G17" s="3">
        <f t="shared" si="1"/>
        <v>68.88000000000001</v>
      </c>
      <c r="H17" s="3" t="s">
        <v>8</v>
      </c>
    </row>
    <row r="18" spans="1:8" ht="15" customHeight="1" x14ac:dyDescent="0.2">
      <c r="A18" s="3">
        <v>16</v>
      </c>
      <c r="B18" s="3" t="str">
        <f t="shared" si="0"/>
        <v>2022007</v>
      </c>
      <c r="C18" s="3" t="s">
        <v>7</v>
      </c>
      <c r="D18" s="3" t="str">
        <f>"34112201115"</f>
        <v>34112201115</v>
      </c>
      <c r="E18" s="3">
        <v>63</v>
      </c>
      <c r="F18" s="3">
        <v>72</v>
      </c>
      <c r="G18" s="3">
        <f t="shared" si="1"/>
        <v>68.400000000000006</v>
      </c>
      <c r="H18" s="3" t="s">
        <v>8</v>
      </c>
    </row>
    <row r="19" spans="1:8" ht="15" customHeight="1" x14ac:dyDescent="0.2">
      <c r="A19" s="3"/>
      <c r="B19" s="3"/>
      <c r="C19" s="3"/>
      <c r="D19" s="3"/>
      <c r="E19" s="3"/>
      <c r="F19" s="3"/>
      <c r="G19" s="3"/>
      <c r="H19" s="3"/>
    </row>
    <row r="20" spans="1:8" ht="15" customHeight="1" x14ac:dyDescent="0.2">
      <c r="A20" s="3">
        <v>1</v>
      </c>
      <c r="B20" s="3" t="str">
        <f t="shared" ref="B20:B33" si="2">"2022008"</f>
        <v>2022008</v>
      </c>
      <c r="C20" s="3" t="s">
        <v>7</v>
      </c>
      <c r="D20" s="3" t="str">
        <f>"34112201215"</f>
        <v>34112201215</v>
      </c>
      <c r="E20" s="3">
        <v>92.8</v>
      </c>
      <c r="F20" s="3">
        <v>80.2</v>
      </c>
      <c r="G20" s="3">
        <f t="shared" ref="G20:G33" si="3">E20*0.4+F20*0.6</f>
        <v>85.24</v>
      </c>
      <c r="H20" s="3" t="s">
        <v>8</v>
      </c>
    </row>
    <row r="21" spans="1:8" ht="15" customHeight="1" x14ac:dyDescent="0.2">
      <c r="A21" s="3">
        <v>2</v>
      </c>
      <c r="B21" s="3" t="str">
        <f t="shared" si="2"/>
        <v>2022008</v>
      </c>
      <c r="C21" s="3" t="s">
        <v>7</v>
      </c>
      <c r="D21" s="3" t="str">
        <f>"34112201128"</f>
        <v>34112201128</v>
      </c>
      <c r="E21" s="3">
        <v>85.8</v>
      </c>
      <c r="F21" s="3">
        <v>82</v>
      </c>
      <c r="G21" s="3">
        <f t="shared" si="3"/>
        <v>83.52</v>
      </c>
      <c r="H21" s="3" t="s">
        <v>8</v>
      </c>
    </row>
    <row r="22" spans="1:8" ht="15" customHeight="1" x14ac:dyDescent="0.2">
      <c r="A22" s="3">
        <v>3</v>
      </c>
      <c r="B22" s="3" t="str">
        <f t="shared" si="2"/>
        <v>2022008</v>
      </c>
      <c r="C22" s="3" t="s">
        <v>7</v>
      </c>
      <c r="D22" s="3" t="str">
        <f>"34112201129"</f>
        <v>34112201129</v>
      </c>
      <c r="E22" s="3">
        <v>91</v>
      </c>
      <c r="F22" s="3">
        <v>78</v>
      </c>
      <c r="G22" s="3">
        <f t="shared" si="3"/>
        <v>83.199999999999989</v>
      </c>
      <c r="H22" s="3" t="s">
        <v>8</v>
      </c>
    </row>
    <row r="23" spans="1:8" ht="15" customHeight="1" x14ac:dyDescent="0.2">
      <c r="A23" s="3">
        <v>4</v>
      </c>
      <c r="B23" s="3" t="str">
        <f t="shared" si="2"/>
        <v>2022008</v>
      </c>
      <c r="C23" s="3" t="s">
        <v>7</v>
      </c>
      <c r="D23" s="3" t="str">
        <f>"34112201125"</f>
        <v>34112201125</v>
      </c>
      <c r="E23" s="3">
        <v>87</v>
      </c>
      <c r="F23" s="3">
        <v>78</v>
      </c>
      <c r="G23" s="3">
        <f t="shared" si="3"/>
        <v>81.599999999999994</v>
      </c>
      <c r="H23" s="3" t="s">
        <v>8</v>
      </c>
    </row>
    <row r="24" spans="1:8" ht="15" customHeight="1" x14ac:dyDescent="0.2">
      <c r="A24" s="3">
        <v>5</v>
      </c>
      <c r="B24" s="3" t="str">
        <f t="shared" si="2"/>
        <v>2022008</v>
      </c>
      <c r="C24" s="3" t="s">
        <v>7</v>
      </c>
      <c r="D24" s="3" t="str">
        <f>"34112201212"</f>
        <v>34112201212</v>
      </c>
      <c r="E24" s="3">
        <v>85</v>
      </c>
      <c r="F24" s="3">
        <v>77.599999999999994</v>
      </c>
      <c r="G24" s="3">
        <f t="shared" si="3"/>
        <v>80.56</v>
      </c>
      <c r="H24" s="3" t="s">
        <v>8</v>
      </c>
    </row>
    <row r="25" spans="1:8" ht="15" customHeight="1" x14ac:dyDescent="0.2">
      <c r="A25" s="3">
        <v>6</v>
      </c>
      <c r="B25" s="3" t="str">
        <f t="shared" si="2"/>
        <v>2022008</v>
      </c>
      <c r="C25" s="3" t="s">
        <v>7</v>
      </c>
      <c r="D25" s="3" t="str">
        <f>"34112201208"</f>
        <v>34112201208</v>
      </c>
      <c r="E25" s="3">
        <v>87.8</v>
      </c>
      <c r="F25" s="3">
        <v>75.400000000000006</v>
      </c>
      <c r="G25" s="3">
        <f t="shared" si="3"/>
        <v>80.36</v>
      </c>
      <c r="H25" s="3" t="s">
        <v>8</v>
      </c>
    </row>
    <row r="26" spans="1:8" ht="15" customHeight="1" x14ac:dyDescent="0.2">
      <c r="A26" s="3">
        <v>7</v>
      </c>
      <c r="B26" s="3" t="str">
        <f t="shared" si="2"/>
        <v>2022008</v>
      </c>
      <c r="C26" s="3" t="s">
        <v>7</v>
      </c>
      <c r="D26" s="3" t="str">
        <f>"34112201210"</f>
        <v>34112201210</v>
      </c>
      <c r="E26" s="3">
        <v>76.599999999999994</v>
      </c>
      <c r="F26" s="3">
        <v>81.599999999999994</v>
      </c>
      <c r="G26" s="3">
        <f t="shared" si="3"/>
        <v>79.599999999999994</v>
      </c>
      <c r="H26" s="3" t="s">
        <v>8</v>
      </c>
    </row>
    <row r="27" spans="1:8" ht="15" customHeight="1" x14ac:dyDescent="0.2">
      <c r="A27" s="3">
        <v>8</v>
      </c>
      <c r="B27" s="3" t="str">
        <f t="shared" si="2"/>
        <v>2022008</v>
      </c>
      <c r="C27" s="3" t="s">
        <v>7</v>
      </c>
      <c r="D27" s="3" t="str">
        <f>"34112201213"</f>
        <v>34112201213</v>
      </c>
      <c r="E27" s="3">
        <v>88.2</v>
      </c>
      <c r="F27" s="3">
        <v>72.400000000000006</v>
      </c>
      <c r="G27" s="3">
        <f t="shared" si="3"/>
        <v>78.72</v>
      </c>
      <c r="H27" s="3" t="s">
        <v>8</v>
      </c>
    </row>
    <row r="28" spans="1:8" ht="15" customHeight="1" x14ac:dyDescent="0.2">
      <c r="A28" s="3">
        <v>9</v>
      </c>
      <c r="B28" s="3" t="str">
        <f t="shared" si="2"/>
        <v>2022008</v>
      </c>
      <c r="C28" s="3" t="s">
        <v>7</v>
      </c>
      <c r="D28" s="3" t="str">
        <f>"34112201217"</f>
        <v>34112201217</v>
      </c>
      <c r="E28" s="3">
        <v>85</v>
      </c>
      <c r="F28" s="3">
        <v>73</v>
      </c>
      <c r="G28" s="3">
        <f t="shared" si="3"/>
        <v>77.8</v>
      </c>
      <c r="H28" s="3" t="s">
        <v>8</v>
      </c>
    </row>
    <row r="29" spans="1:8" ht="15" customHeight="1" x14ac:dyDescent="0.2">
      <c r="A29" s="3">
        <v>10</v>
      </c>
      <c r="B29" s="3" t="str">
        <f t="shared" si="2"/>
        <v>2022008</v>
      </c>
      <c r="C29" s="3" t="s">
        <v>7</v>
      </c>
      <c r="D29" s="3" t="str">
        <f>"34112201214"</f>
        <v>34112201214</v>
      </c>
      <c r="E29" s="3">
        <v>89.6</v>
      </c>
      <c r="F29" s="3">
        <v>69.8</v>
      </c>
      <c r="G29" s="3">
        <f t="shared" si="3"/>
        <v>77.72</v>
      </c>
      <c r="H29" s="3" t="s">
        <v>8</v>
      </c>
    </row>
    <row r="30" spans="1:8" ht="15" customHeight="1" x14ac:dyDescent="0.2">
      <c r="A30" s="3">
        <v>11</v>
      </c>
      <c r="B30" s="3" t="str">
        <f t="shared" si="2"/>
        <v>2022008</v>
      </c>
      <c r="C30" s="3" t="s">
        <v>7</v>
      </c>
      <c r="D30" s="3" t="str">
        <f>"34112201204"</f>
        <v>34112201204</v>
      </c>
      <c r="E30" s="3">
        <v>82.6</v>
      </c>
      <c r="F30" s="3">
        <v>67.2</v>
      </c>
      <c r="G30" s="3">
        <f t="shared" si="3"/>
        <v>73.36</v>
      </c>
      <c r="H30" s="3" t="s">
        <v>8</v>
      </c>
    </row>
    <row r="31" spans="1:8" ht="15" customHeight="1" x14ac:dyDescent="0.2">
      <c r="A31" s="3">
        <v>12</v>
      </c>
      <c r="B31" s="3" t="str">
        <f t="shared" si="2"/>
        <v>2022008</v>
      </c>
      <c r="C31" s="3" t="s">
        <v>7</v>
      </c>
      <c r="D31" s="3" t="str">
        <f>"34112201207"</f>
        <v>34112201207</v>
      </c>
      <c r="E31" s="3">
        <v>75.400000000000006</v>
      </c>
      <c r="F31" s="3">
        <v>71.8</v>
      </c>
      <c r="G31" s="3">
        <f t="shared" si="3"/>
        <v>73.240000000000009</v>
      </c>
      <c r="H31" s="3" t="s">
        <v>8</v>
      </c>
    </row>
    <row r="32" spans="1:8" ht="15" customHeight="1" x14ac:dyDescent="0.2">
      <c r="A32" s="3">
        <v>13</v>
      </c>
      <c r="B32" s="3" t="str">
        <f t="shared" si="2"/>
        <v>2022008</v>
      </c>
      <c r="C32" s="3" t="s">
        <v>7</v>
      </c>
      <c r="D32" s="3" t="str">
        <f>"34112201209"</f>
        <v>34112201209</v>
      </c>
      <c r="E32" s="3">
        <v>72</v>
      </c>
      <c r="F32" s="3">
        <v>73</v>
      </c>
      <c r="G32" s="3">
        <f t="shared" si="3"/>
        <v>72.599999999999994</v>
      </c>
      <c r="H32" s="3" t="s">
        <v>8</v>
      </c>
    </row>
    <row r="33" spans="1:8" ht="15" customHeight="1" x14ac:dyDescent="0.2">
      <c r="A33" s="3">
        <v>14</v>
      </c>
      <c r="B33" s="3" t="str">
        <f t="shared" si="2"/>
        <v>2022008</v>
      </c>
      <c r="C33" s="3" t="s">
        <v>7</v>
      </c>
      <c r="D33" s="3" t="str">
        <f>"34112201211"</f>
        <v>34112201211</v>
      </c>
      <c r="E33" s="3">
        <v>76.599999999999994</v>
      </c>
      <c r="F33" s="3">
        <v>68</v>
      </c>
      <c r="G33" s="3">
        <f t="shared" si="3"/>
        <v>71.44</v>
      </c>
      <c r="H33" s="3" t="s">
        <v>8</v>
      </c>
    </row>
    <row r="34" spans="1:8" ht="1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15" customHeight="1" x14ac:dyDescent="0.2">
      <c r="A35" s="3">
        <v>1</v>
      </c>
      <c r="B35" s="3" t="str">
        <f t="shared" ref="B35:B48" si="4">"2022009"</f>
        <v>2022009</v>
      </c>
      <c r="C35" s="3" t="s">
        <v>7</v>
      </c>
      <c r="D35" s="3" t="str">
        <f>"34112201223"</f>
        <v>34112201223</v>
      </c>
      <c r="E35" s="3">
        <v>87.8</v>
      </c>
      <c r="F35" s="3">
        <v>86</v>
      </c>
      <c r="G35" s="3">
        <f t="shared" ref="G35:G48" si="5">E35*0.4+F35*0.6</f>
        <v>86.72</v>
      </c>
      <c r="H35" s="3" t="s">
        <v>8</v>
      </c>
    </row>
    <row r="36" spans="1:8" ht="15" customHeight="1" x14ac:dyDescent="0.2">
      <c r="A36" s="3">
        <v>2</v>
      </c>
      <c r="B36" s="3" t="str">
        <f t="shared" si="4"/>
        <v>2022009</v>
      </c>
      <c r="C36" s="3" t="s">
        <v>7</v>
      </c>
      <c r="D36" s="3" t="str">
        <f>"34112201305"</f>
        <v>34112201305</v>
      </c>
      <c r="E36" s="3">
        <v>88</v>
      </c>
      <c r="F36" s="3">
        <v>78</v>
      </c>
      <c r="G36" s="3">
        <f t="shared" si="5"/>
        <v>82</v>
      </c>
      <c r="H36" s="3" t="s">
        <v>8</v>
      </c>
    </row>
    <row r="37" spans="1:8" ht="15" customHeight="1" x14ac:dyDescent="0.2">
      <c r="A37" s="3">
        <v>3</v>
      </c>
      <c r="B37" s="3" t="str">
        <f t="shared" si="4"/>
        <v>2022009</v>
      </c>
      <c r="C37" s="3" t="s">
        <v>7</v>
      </c>
      <c r="D37" s="3" t="str">
        <f>"34112201222"</f>
        <v>34112201222</v>
      </c>
      <c r="E37" s="3">
        <v>91</v>
      </c>
      <c r="F37" s="3">
        <v>74.2</v>
      </c>
      <c r="G37" s="3">
        <f t="shared" si="5"/>
        <v>80.92</v>
      </c>
      <c r="H37" s="3" t="s">
        <v>8</v>
      </c>
    </row>
    <row r="38" spans="1:8" ht="15" customHeight="1" x14ac:dyDescent="0.2">
      <c r="A38" s="3">
        <v>4</v>
      </c>
      <c r="B38" s="3" t="str">
        <f t="shared" si="4"/>
        <v>2022009</v>
      </c>
      <c r="C38" s="3" t="s">
        <v>7</v>
      </c>
      <c r="D38" s="3" t="str">
        <f>"34112201221"</f>
        <v>34112201221</v>
      </c>
      <c r="E38" s="3">
        <v>90.2</v>
      </c>
      <c r="F38" s="3">
        <v>74.2</v>
      </c>
      <c r="G38" s="3">
        <f t="shared" si="5"/>
        <v>80.600000000000009</v>
      </c>
      <c r="H38" s="3" t="s">
        <v>8</v>
      </c>
    </row>
    <row r="39" spans="1:8" ht="15" customHeight="1" x14ac:dyDescent="0.2">
      <c r="A39" s="3">
        <v>5</v>
      </c>
      <c r="B39" s="3" t="str">
        <f t="shared" si="4"/>
        <v>2022009</v>
      </c>
      <c r="C39" s="3" t="s">
        <v>7</v>
      </c>
      <c r="D39" s="3" t="str">
        <f>"34112201303"</f>
        <v>34112201303</v>
      </c>
      <c r="E39" s="3">
        <v>84.6</v>
      </c>
      <c r="F39" s="3">
        <v>74.400000000000006</v>
      </c>
      <c r="G39" s="3">
        <f t="shared" si="5"/>
        <v>78.47999999999999</v>
      </c>
      <c r="H39" s="3" t="s">
        <v>8</v>
      </c>
    </row>
    <row r="40" spans="1:8" ht="15" customHeight="1" x14ac:dyDescent="0.2">
      <c r="A40" s="3">
        <v>6</v>
      </c>
      <c r="B40" s="3" t="str">
        <f t="shared" si="4"/>
        <v>2022009</v>
      </c>
      <c r="C40" s="3" t="s">
        <v>7</v>
      </c>
      <c r="D40" s="3" t="str">
        <f>"34112201224"</f>
        <v>34112201224</v>
      </c>
      <c r="E40" s="3">
        <v>84.2</v>
      </c>
      <c r="F40" s="3">
        <v>74.400000000000006</v>
      </c>
      <c r="G40" s="3">
        <f t="shared" si="5"/>
        <v>78.319999999999993</v>
      </c>
      <c r="H40" s="3" t="s">
        <v>8</v>
      </c>
    </row>
    <row r="41" spans="1:8" ht="15" customHeight="1" x14ac:dyDescent="0.2">
      <c r="A41" s="3">
        <v>7</v>
      </c>
      <c r="B41" s="3" t="str">
        <f t="shared" si="4"/>
        <v>2022009</v>
      </c>
      <c r="C41" s="3" t="s">
        <v>7</v>
      </c>
      <c r="D41" s="3" t="str">
        <f>"34112201226"</f>
        <v>34112201226</v>
      </c>
      <c r="E41" s="3">
        <v>73.400000000000006</v>
      </c>
      <c r="F41" s="3">
        <v>81</v>
      </c>
      <c r="G41" s="3">
        <f t="shared" si="5"/>
        <v>77.960000000000008</v>
      </c>
      <c r="H41" s="3" t="s">
        <v>8</v>
      </c>
    </row>
    <row r="42" spans="1:8" ht="15" customHeight="1" x14ac:dyDescent="0.2">
      <c r="A42" s="3">
        <v>8</v>
      </c>
      <c r="B42" s="3" t="str">
        <f t="shared" si="4"/>
        <v>2022009</v>
      </c>
      <c r="C42" s="3" t="s">
        <v>7</v>
      </c>
      <c r="D42" s="3" t="str">
        <f>"34112201301"</f>
        <v>34112201301</v>
      </c>
      <c r="E42" s="3">
        <v>81</v>
      </c>
      <c r="F42" s="3">
        <v>73.8</v>
      </c>
      <c r="G42" s="3">
        <f t="shared" si="5"/>
        <v>76.679999999999993</v>
      </c>
      <c r="H42" s="3" t="s">
        <v>8</v>
      </c>
    </row>
    <row r="43" spans="1:8" ht="15" customHeight="1" x14ac:dyDescent="0.2">
      <c r="A43" s="3">
        <v>9</v>
      </c>
      <c r="B43" s="3" t="str">
        <f t="shared" si="4"/>
        <v>2022009</v>
      </c>
      <c r="C43" s="3" t="s">
        <v>7</v>
      </c>
      <c r="D43" s="3" t="str">
        <f>"34112201309"</f>
        <v>34112201309</v>
      </c>
      <c r="E43" s="3">
        <v>88.2</v>
      </c>
      <c r="F43" s="3">
        <v>68.599999999999994</v>
      </c>
      <c r="G43" s="3">
        <f t="shared" si="5"/>
        <v>76.44</v>
      </c>
      <c r="H43" s="3" t="s">
        <v>8</v>
      </c>
    </row>
    <row r="44" spans="1:8" ht="15" customHeight="1" x14ac:dyDescent="0.2">
      <c r="A44" s="3">
        <v>10</v>
      </c>
      <c r="B44" s="3" t="str">
        <f t="shared" si="4"/>
        <v>2022009</v>
      </c>
      <c r="C44" s="3" t="s">
        <v>7</v>
      </c>
      <c r="D44" s="3" t="str">
        <f>"34112201227"</f>
        <v>34112201227</v>
      </c>
      <c r="E44" s="3">
        <v>79.599999999999994</v>
      </c>
      <c r="F44" s="3">
        <v>72.8</v>
      </c>
      <c r="G44" s="3">
        <f t="shared" si="5"/>
        <v>75.52</v>
      </c>
      <c r="H44" s="3" t="s">
        <v>8</v>
      </c>
    </row>
    <row r="45" spans="1:8" ht="15" customHeight="1" x14ac:dyDescent="0.2">
      <c r="A45" s="3">
        <v>11</v>
      </c>
      <c r="B45" s="3" t="str">
        <f t="shared" si="4"/>
        <v>2022009</v>
      </c>
      <c r="C45" s="3" t="s">
        <v>7</v>
      </c>
      <c r="D45" s="3" t="str">
        <f>"34112201230"</f>
        <v>34112201230</v>
      </c>
      <c r="E45" s="3">
        <v>80.599999999999994</v>
      </c>
      <c r="F45" s="3">
        <v>71.400000000000006</v>
      </c>
      <c r="G45" s="3">
        <f t="shared" si="5"/>
        <v>75.080000000000013</v>
      </c>
      <c r="H45" s="3" t="s">
        <v>8</v>
      </c>
    </row>
    <row r="46" spans="1:8" ht="15" customHeight="1" x14ac:dyDescent="0.2">
      <c r="A46" s="3">
        <v>12</v>
      </c>
      <c r="B46" s="3" t="str">
        <f t="shared" si="4"/>
        <v>2022009</v>
      </c>
      <c r="C46" s="3" t="s">
        <v>7</v>
      </c>
      <c r="D46" s="3" t="str">
        <f>"34112201312"</f>
        <v>34112201312</v>
      </c>
      <c r="E46" s="3">
        <v>77.2</v>
      </c>
      <c r="F46" s="3">
        <v>66.2</v>
      </c>
      <c r="G46" s="3">
        <f t="shared" si="5"/>
        <v>70.599999999999994</v>
      </c>
      <c r="H46" s="3" t="s">
        <v>8</v>
      </c>
    </row>
    <row r="47" spans="1:8" ht="15" customHeight="1" x14ac:dyDescent="0.2">
      <c r="A47" s="3">
        <v>13</v>
      </c>
      <c r="B47" s="3" t="str">
        <f t="shared" si="4"/>
        <v>2022009</v>
      </c>
      <c r="C47" s="3" t="s">
        <v>7</v>
      </c>
      <c r="D47" s="3" t="str">
        <f>"34112201219"</f>
        <v>34112201219</v>
      </c>
      <c r="E47" s="3">
        <v>74.599999999999994</v>
      </c>
      <c r="F47" s="3">
        <v>67</v>
      </c>
      <c r="G47" s="3">
        <f t="shared" si="5"/>
        <v>70.039999999999992</v>
      </c>
      <c r="H47" s="3" t="s">
        <v>8</v>
      </c>
    </row>
    <row r="48" spans="1:8" ht="15" customHeight="1" x14ac:dyDescent="0.2">
      <c r="A48" s="3">
        <v>14</v>
      </c>
      <c r="B48" s="3" t="str">
        <f t="shared" si="4"/>
        <v>2022009</v>
      </c>
      <c r="C48" s="3" t="s">
        <v>7</v>
      </c>
      <c r="D48" s="3" t="str">
        <f>"34112201225"</f>
        <v>34112201225</v>
      </c>
      <c r="E48" s="3">
        <v>54.6</v>
      </c>
      <c r="F48" s="3">
        <v>69.599999999999994</v>
      </c>
      <c r="G48" s="3">
        <f t="shared" si="5"/>
        <v>63.6</v>
      </c>
      <c r="H48" s="3" t="s">
        <v>8</v>
      </c>
    </row>
    <row r="49" spans="1:8" ht="15" customHeight="1" x14ac:dyDescent="0.2">
      <c r="A49" s="3"/>
      <c r="B49" s="3"/>
      <c r="C49" s="3"/>
      <c r="D49" s="3"/>
      <c r="E49" s="3"/>
      <c r="F49" s="3"/>
      <c r="G49" s="3"/>
      <c r="H49" s="3"/>
    </row>
    <row r="50" spans="1:8" ht="15" customHeight="1" x14ac:dyDescent="0.2">
      <c r="A50" s="3">
        <v>1</v>
      </c>
      <c r="B50" s="3" t="str">
        <f t="shared" ref="B50:B65" si="6">"2022010"</f>
        <v>2022010</v>
      </c>
      <c r="C50" s="3" t="s">
        <v>7</v>
      </c>
      <c r="D50" s="3" t="str">
        <f>"34112201405"</f>
        <v>34112201405</v>
      </c>
      <c r="E50" s="3">
        <v>90.6</v>
      </c>
      <c r="F50" s="3">
        <v>78.2</v>
      </c>
      <c r="G50" s="3">
        <f t="shared" ref="G50:G65" si="7">E50*0.4+F50*0.6</f>
        <v>83.16</v>
      </c>
      <c r="H50" s="3" t="s">
        <v>8</v>
      </c>
    </row>
    <row r="51" spans="1:8" ht="15" customHeight="1" x14ac:dyDescent="0.2">
      <c r="A51" s="3">
        <v>2</v>
      </c>
      <c r="B51" s="3" t="str">
        <f t="shared" si="6"/>
        <v>2022010</v>
      </c>
      <c r="C51" s="3" t="s">
        <v>7</v>
      </c>
      <c r="D51" s="3" t="str">
        <f>"34112201315"</f>
        <v>34112201315</v>
      </c>
      <c r="E51" s="3">
        <v>87.2</v>
      </c>
      <c r="F51" s="3">
        <v>78.8</v>
      </c>
      <c r="G51" s="3">
        <f t="shared" si="7"/>
        <v>82.16</v>
      </c>
      <c r="H51" s="3" t="s">
        <v>8</v>
      </c>
    </row>
    <row r="52" spans="1:8" ht="15" customHeight="1" x14ac:dyDescent="0.2">
      <c r="A52" s="3">
        <v>3</v>
      </c>
      <c r="B52" s="3" t="str">
        <f t="shared" si="6"/>
        <v>2022010</v>
      </c>
      <c r="C52" s="3" t="s">
        <v>7</v>
      </c>
      <c r="D52" s="3" t="str">
        <f>"34112201410"</f>
        <v>34112201410</v>
      </c>
      <c r="E52" s="3">
        <v>79.599999999999994</v>
      </c>
      <c r="F52" s="3">
        <v>81.400000000000006</v>
      </c>
      <c r="G52" s="3">
        <f t="shared" si="7"/>
        <v>80.680000000000007</v>
      </c>
      <c r="H52" s="3" t="s">
        <v>8</v>
      </c>
    </row>
    <row r="53" spans="1:8" ht="15" customHeight="1" x14ac:dyDescent="0.2">
      <c r="A53" s="3">
        <v>4</v>
      </c>
      <c r="B53" s="3" t="str">
        <f t="shared" si="6"/>
        <v>2022010</v>
      </c>
      <c r="C53" s="3" t="s">
        <v>7</v>
      </c>
      <c r="D53" s="3" t="str">
        <f>"34112201320"</f>
        <v>34112201320</v>
      </c>
      <c r="E53" s="3">
        <v>80.2</v>
      </c>
      <c r="F53" s="3">
        <v>79.8</v>
      </c>
      <c r="G53" s="3">
        <f t="shared" si="7"/>
        <v>79.960000000000008</v>
      </c>
      <c r="H53" s="3" t="s">
        <v>8</v>
      </c>
    </row>
    <row r="54" spans="1:8" ht="15" customHeight="1" x14ac:dyDescent="0.2">
      <c r="A54" s="3">
        <v>5</v>
      </c>
      <c r="B54" s="3" t="str">
        <f t="shared" si="6"/>
        <v>2022010</v>
      </c>
      <c r="C54" s="3" t="s">
        <v>7</v>
      </c>
      <c r="D54" s="3" t="str">
        <f>"34112201407"</f>
        <v>34112201407</v>
      </c>
      <c r="E54" s="3">
        <v>89.8</v>
      </c>
      <c r="F54" s="3">
        <v>71.2</v>
      </c>
      <c r="G54" s="3">
        <f t="shared" si="7"/>
        <v>78.64</v>
      </c>
      <c r="H54" s="3" t="s">
        <v>8</v>
      </c>
    </row>
    <row r="55" spans="1:8" ht="15" customHeight="1" x14ac:dyDescent="0.2">
      <c r="A55" s="3">
        <v>6</v>
      </c>
      <c r="B55" s="3" t="str">
        <f t="shared" si="6"/>
        <v>2022010</v>
      </c>
      <c r="C55" s="3" t="s">
        <v>7</v>
      </c>
      <c r="D55" s="3" t="str">
        <f>"34112201406"</f>
        <v>34112201406</v>
      </c>
      <c r="E55" s="3">
        <v>78.2</v>
      </c>
      <c r="F55" s="3">
        <v>77.400000000000006</v>
      </c>
      <c r="G55" s="3">
        <f t="shared" si="7"/>
        <v>77.72</v>
      </c>
      <c r="H55" s="3" t="s">
        <v>8</v>
      </c>
    </row>
    <row r="56" spans="1:8" ht="15" customHeight="1" x14ac:dyDescent="0.2">
      <c r="A56" s="3">
        <v>7</v>
      </c>
      <c r="B56" s="3" t="str">
        <f t="shared" si="6"/>
        <v>2022010</v>
      </c>
      <c r="C56" s="3" t="s">
        <v>7</v>
      </c>
      <c r="D56" s="3" t="str">
        <f>"34112201324"</f>
        <v>34112201324</v>
      </c>
      <c r="E56" s="3">
        <v>91.6</v>
      </c>
      <c r="F56" s="3">
        <v>68.400000000000006</v>
      </c>
      <c r="G56" s="3">
        <f t="shared" si="7"/>
        <v>77.680000000000007</v>
      </c>
      <c r="H56" s="3" t="s">
        <v>8</v>
      </c>
    </row>
    <row r="57" spans="1:8" ht="15" customHeight="1" x14ac:dyDescent="0.2">
      <c r="A57" s="3">
        <v>8</v>
      </c>
      <c r="B57" s="3" t="str">
        <f t="shared" si="6"/>
        <v>2022010</v>
      </c>
      <c r="C57" s="3" t="s">
        <v>7</v>
      </c>
      <c r="D57" s="3" t="str">
        <f>"34112201401"</f>
        <v>34112201401</v>
      </c>
      <c r="E57" s="3">
        <v>88</v>
      </c>
      <c r="F57" s="3">
        <v>69.8</v>
      </c>
      <c r="G57" s="3">
        <f t="shared" si="7"/>
        <v>77.08</v>
      </c>
      <c r="H57" s="3" t="s">
        <v>8</v>
      </c>
    </row>
    <row r="58" spans="1:8" ht="15" customHeight="1" x14ac:dyDescent="0.2">
      <c r="A58" s="3">
        <v>9</v>
      </c>
      <c r="B58" s="3" t="str">
        <f t="shared" si="6"/>
        <v>2022010</v>
      </c>
      <c r="C58" s="3" t="s">
        <v>7</v>
      </c>
      <c r="D58" s="3" t="str">
        <f>"34112201330"</f>
        <v>34112201330</v>
      </c>
      <c r="E58" s="3">
        <v>77.400000000000006</v>
      </c>
      <c r="F58" s="3">
        <v>75.8</v>
      </c>
      <c r="G58" s="3">
        <f t="shared" si="7"/>
        <v>76.44</v>
      </c>
      <c r="H58" s="3" t="s">
        <v>8</v>
      </c>
    </row>
    <row r="59" spans="1:8" ht="15" customHeight="1" x14ac:dyDescent="0.2">
      <c r="A59" s="3">
        <v>10</v>
      </c>
      <c r="B59" s="3" t="str">
        <f t="shared" si="6"/>
        <v>2022010</v>
      </c>
      <c r="C59" s="3" t="s">
        <v>7</v>
      </c>
      <c r="D59" s="3" t="str">
        <f>"34112201328"</f>
        <v>34112201328</v>
      </c>
      <c r="E59" s="3">
        <v>82.6</v>
      </c>
      <c r="F59" s="3">
        <v>72.2</v>
      </c>
      <c r="G59" s="3">
        <f t="shared" si="7"/>
        <v>76.36</v>
      </c>
      <c r="H59" s="3" t="s">
        <v>8</v>
      </c>
    </row>
    <row r="60" spans="1:8" ht="15" customHeight="1" x14ac:dyDescent="0.2">
      <c r="A60" s="3">
        <v>11</v>
      </c>
      <c r="B60" s="3" t="str">
        <f t="shared" si="6"/>
        <v>2022010</v>
      </c>
      <c r="C60" s="3" t="s">
        <v>7</v>
      </c>
      <c r="D60" s="3" t="str">
        <f>"34112201404"</f>
        <v>34112201404</v>
      </c>
      <c r="E60" s="3">
        <v>77.8</v>
      </c>
      <c r="F60" s="3">
        <v>71.599999999999994</v>
      </c>
      <c r="G60" s="3">
        <f t="shared" si="7"/>
        <v>74.08</v>
      </c>
      <c r="H60" s="3" t="s">
        <v>8</v>
      </c>
    </row>
    <row r="61" spans="1:8" ht="15" customHeight="1" x14ac:dyDescent="0.2">
      <c r="A61" s="3">
        <v>12</v>
      </c>
      <c r="B61" s="3" t="str">
        <f t="shared" si="6"/>
        <v>2022010</v>
      </c>
      <c r="C61" s="3" t="s">
        <v>7</v>
      </c>
      <c r="D61" s="3" t="str">
        <f>"34112201316"</f>
        <v>34112201316</v>
      </c>
      <c r="E61" s="3">
        <v>66.599999999999994</v>
      </c>
      <c r="F61" s="3">
        <v>72.400000000000006</v>
      </c>
      <c r="G61" s="3">
        <f t="shared" si="7"/>
        <v>70.080000000000013</v>
      </c>
      <c r="H61" s="3" t="s">
        <v>8</v>
      </c>
    </row>
    <row r="62" spans="1:8" ht="15" customHeight="1" x14ac:dyDescent="0.2">
      <c r="A62" s="3">
        <v>13</v>
      </c>
      <c r="B62" s="3" t="str">
        <f t="shared" si="6"/>
        <v>2022010</v>
      </c>
      <c r="C62" s="3" t="s">
        <v>7</v>
      </c>
      <c r="D62" s="3" t="str">
        <f>"34112201325"</f>
        <v>34112201325</v>
      </c>
      <c r="E62" s="3">
        <v>66.400000000000006</v>
      </c>
      <c r="F62" s="3">
        <v>71</v>
      </c>
      <c r="G62" s="3">
        <f t="shared" si="7"/>
        <v>69.16</v>
      </c>
      <c r="H62" s="3" t="s">
        <v>8</v>
      </c>
    </row>
    <row r="63" spans="1:8" ht="15" customHeight="1" x14ac:dyDescent="0.2">
      <c r="A63" s="3">
        <v>14</v>
      </c>
      <c r="B63" s="3" t="str">
        <f t="shared" si="6"/>
        <v>2022010</v>
      </c>
      <c r="C63" s="3" t="s">
        <v>7</v>
      </c>
      <c r="D63" s="3" t="str">
        <f>"34112201321"</f>
        <v>34112201321</v>
      </c>
      <c r="E63" s="3">
        <v>67</v>
      </c>
      <c r="F63" s="3">
        <v>70.2</v>
      </c>
      <c r="G63" s="3">
        <f t="shared" si="7"/>
        <v>68.92</v>
      </c>
      <c r="H63" s="3" t="s">
        <v>8</v>
      </c>
    </row>
    <row r="64" spans="1:8" ht="15" customHeight="1" x14ac:dyDescent="0.2">
      <c r="A64" s="3">
        <v>15</v>
      </c>
      <c r="B64" s="3" t="str">
        <f t="shared" si="6"/>
        <v>2022010</v>
      </c>
      <c r="C64" s="3" t="s">
        <v>7</v>
      </c>
      <c r="D64" s="3" t="str">
        <f>"34112201408"</f>
        <v>34112201408</v>
      </c>
      <c r="E64" s="3">
        <v>66</v>
      </c>
      <c r="F64" s="3">
        <v>62.8</v>
      </c>
      <c r="G64" s="3">
        <f t="shared" si="7"/>
        <v>64.08</v>
      </c>
      <c r="H64" s="3" t="s">
        <v>8</v>
      </c>
    </row>
    <row r="65" spans="1:8" ht="15" customHeight="1" x14ac:dyDescent="0.2">
      <c r="A65" s="3">
        <v>16</v>
      </c>
      <c r="B65" s="3" t="str">
        <f t="shared" si="6"/>
        <v>2022010</v>
      </c>
      <c r="C65" s="3" t="s">
        <v>7</v>
      </c>
      <c r="D65" s="3" t="str">
        <f>"34112201403"</f>
        <v>34112201403</v>
      </c>
      <c r="E65" s="3">
        <v>62</v>
      </c>
      <c r="F65" s="3">
        <v>61.4</v>
      </c>
      <c r="G65" s="3">
        <f t="shared" si="7"/>
        <v>61.64</v>
      </c>
      <c r="H65" s="3" t="s">
        <v>8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2022-08-19T07:19:45Z</dcterms:modified>
</cp:coreProperties>
</file>