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<sst xmlns="http://schemas.openxmlformats.org/spreadsheetml/2006/main" count="175" uniqueCount="81">
  <si>
    <t>附件1：</t>
  </si>
  <si>
    <t>2022年度琅琊区公开招聘幼儿园教师现场资格复审人员名单</t>
  </si>
  <si>
    <t>序号</t>
  </si>
  <si>
    <t>岗位代码</t>
  </si>
  <si>
    <t>岗位名称</t>
  </si>
  <si>
    <t>准考号</t>
  </si>
  <si>
    <t>学科专业知识成绩</t>
  </si>
  <si>
    <t>教育综合知识成绩</t>
  </si>
  <si>
    <t>笔试合成成绩</t>
  </si>
  <si>
    <t>幼儿园A组</t>
  </si>
  <si>
    <t>202201800616</t>
  </si>
  <si>
    <t>202201800502</t>
  </si>
  <si>
    <t>202201800402</t>
  </si>
  <si>
    <t>202201800310</t>
  </si>
  <si>
    <t>202201800217</t>
  </si>
  <si>
    <t>202201800322</t>
  </si>
  <si>
    <t>202201800513</t>
  </si>
  <si>
    <t>202201800407</t>
  </si>
  <si>
    <t>202201800201</t>
  </si>
  <si>
    <t>202201800608</t>
  </si>
  <si>
    <t>202201800516</t>
  </si>
  <si>
    <t>202201800526</t>
  </si>
  <si>
    <t>202201800203</t>
  </si>
  <si>
    <t>202201800317</t>
  </si>
  <si>
    <t>202201800218</t>
  </si>
  <si>
    <t>202201800414</t>
  </si>
  <si>
    <t>202201800514</t>
  </si>
  <si>
    <t>202201800318</t>
  </si>
  <si>
    <t>202201800115</t>
  </si>
  <si>
    <t>202201800311</t>
  </si>
  <si>
    <t>202201800411</t>
  </si>
  <si>
    <t>202201800101</t>
  </si>
  <si>
    <t>幼儿园B组</t>
  </si>
  <si>
    <t>202202800808</t>
  </si>
  <si>
    <t>87.80</t>
  </si>
  <si>
    <t>202202800729</t>
  </si>
  <si>
    <t>86.00</t>
  </si>
  <si>
    <t>202202800924</t>
  </si>
  <si>
    <t>84.90</t>
  </si>
  <si>
    <t>202202801029</t>
  </si>
  <si>
    <t>84.50</t>
  </si>
  <si>
    <t>202202800712</t>
  </si>
  <si>
    <t>84.20</t>
  </si>
  <si>
    <t>202202800707</t>
  </si>
  <si>
    <t>83.50</t>
  </si>
  <si>
    <t>202202800821</t>
  </si>
  <si>
    <t>83.40</t>
  </si>
  <si>
    <t>202202800926</t>
  </si>
  <si>
    <t>83.30</t>
  </si>
  <si>
    <t>202202800803</t>
  </si>
  <si>
    <t>82.90</t>
  </si>
  <si>
    <t>202202800705</t>
  </si>
  <si>
    <t>82.60</t>
  </si>
  <si>
    <t>202202800711</t>
  </si>
  <si>
    <t>202202800909</t>
  </si>
  <si>
    <t>202202801211</t>
  </si>
  <si>
    <t>82.30</t>
  </si>
  <si>
    <t>202202800915</t>
  </si>
  <si>
    <t>81.80</t>
  </si>
  <si>
    <t>202202801105</t>
  </si>
  <si>
    <t>81.50</t>
  </si>
  <si>
    <t>202202800904</t>
  </si>
  <si>
    <t>81.40</t>
  </si>
  <si>
    <t>202202801212</t>
  </si>
  <si>
    <t>80.80</t>
  </si>
  <si>
    <t>202202800703</t>
  </si>
  <si>
    <t>80.20</t>
  </si>
  <si>
    <t>202202800714</t>
  </si>
  <si>
    <t>202202800902</t>
  </si>
  <si>
    <t>79.90</t>
  </si>
  <si>
    <t>202202800818</t>
  </si>
  <si>
    <t>79.80</t>
  </si>
  <si>
    <t>202202800824</t>
  </si>
  <si>
    <t>79.60</t>
  </si>
  <si>
    <t>202202800907</t>
  </si>
  <si>
    <t>2022年度琅琊区幼儿园教师招考考生汇总表</t>
  </si>
  <si>
    <t>姓名</t>
  </si>
  <si>
    <t>准考证号</t>
  </si>
  <si>
    <t>学科         专业知识</t>
  </si>
  <si>
    <t>学前教育
综合知识</t>
  </si>
  <si>
    <t>两科合成成绩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</si>
</sst>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楷体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20" workbookViewId="0">
      <selection activeCell="J40" sqref="J40"/>
    </sheetView>
  </sheetViews>
  <sheetFormatPr defaultColWidth="9" defaultRowHeight="13.5" outlineLevelCol="6"/>
  <cols>
    <col min="1" max="1" width="6" style="8" customWidth="1"/>
    <col min="2" max="2" width="10.625" style="8" customWidth="1"/>
    <col min="3" max="3" width="13" style="8" customWidth="1"/>
    <col min="4" max="4" width="15" style="8" customWidth="1"/>
    <col min="5" max="6" width="9" style="8"/>
    <col min="7" max="7" width="10.25" style="8" customWidth="1"/>
  </cols>
  <sheetData>
    <row r="1" ht="28.5" customHeight="1" spans="1:7">
      <c r="A1" s="9" t="s">
        <v>0</v>
      </c>
      <c r="B1" s="10"/>
      <c r="C1" s="10"/>
      <c r="D1" s="10"/>
      <c r="E1" s="10"/>
      <c r="F1" s="10"/>
      <c r="G1" s="10"/>
    </row>
    <row r="2" ht="32.25" customHeight="1" spans="1:7">
      <c r="A2" s="11" t="s">
        <v>1</v>
      </c>
      <c r="B2" s="12"/>
      <c r="C2" s="12"/>
      <c r="D2" s="12"/>
      <c r="E2" s="12"/>
      <c r="F2" s="12"/>
      <c r="G2" s="12"/>
    </row>
    <row r="3" ht="37.5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7" customFormat="1" ht="24.95" customHeight="1" spans="1:7">
      <c r="A4" s="14">
        <v>1</v>
      </c>
      <c r="B4" s="15" t="str">
        <f t="shared" ref="B4:B25" si="0">"202201"</f>
        <v>202201</v>
      </c>
      <c r="C4" s="16" t="s">
        <v>9</v>
      </c>
      <c r="D4" s="17" t="s">
        <v>10</v>
      </c>
      <c r="E4" s="18">
        <v>83</v>
      </c>
      <c r="F4" s="18">
        <v>92</v>
      </c>
      <c r="G4" s="18">
        <v>86.6</v>
      </c>
    </row>
    <row r="5" ht="24.95" customHeight="1" spans="1:7">
      <c r="A5" s="14">
        <v>2</v>
      </c>
      <c r="B5" s="15" t="str">
        <f t="shared" si="0"/>
        <v>202201</v>
      </c>
      <c r="C5" s="16" t="s">
        <v>9</v>
      </c>
      <c r="D5" s="17" t="s">
        <v>11</v>
      </c>
      <c r="E5" s="18">
        <v>89</v>
      </c>
      <c r="F5" s="18">
        <v>82</v>
      </c>
      <c r="G5" s="18">
        <v>86.2</v>
      </c>
    </row>
    <row r="6" ht="24.95" customHeight="1" spans="1:7">
      <c r="A6" s="14">
        <v>3</v>
      </c>
      <c r="B6" s="15" t="str">
        <f t="shared" si="0"/>
        <v>202201</v>
      </c>
      <c r="C6" s="16" t="s">
        <v>9</v>
      </c>
      <c r="D6" s="17" t="s">
        <v>12</v>
      </c>
      <c r="E6" s="18">
        <v>87</v>
      </c>
      <c r="F6" s="18">
        <v>83</v>
      </c>
      <c r="G6" s="18">
        <v>85.4</v>
      </c>
    </row>
    <row r="7" s="7" customFormat="1" ht="24.95" customHeight="1" spans="1:7">
      <c r="A7" s="14">
        <v>4</v>
      </c>
      <c r="B7" s="15" t="str">
        <f t="shared" si="0"/>
        <v>202201</v>
      </c>
      <c r="C7" s="16" t="s">
        <v>9</v>
      </c>
      <c r="D7" s="17" t="s">
        <v>13</v>
      </c>
      <c r="E7" s="18">
        <v>84</v>
      </c>
      <c r="F7" s="18">
        <v>87</v>
      </c>
      <c r="G7" s="18">
        <v>85.2</v>
      </c>
    </row>
    <row r="8" ht="24.95" customHeight="1" spans="1:7">
      <c r="A8" s="14">
        <v>5</v>
      </c>
      <c r="B8" s="15" t="str">
        <f t="shared" si="0"/>
        <v>202201</v>
      </c>
      <c r="C8" s="16" t="s">
        <v>9</v>
      </c>
      <c r="D8" s="17" t="s">
        <v>14</v>
      </c>
      <c r="E8" s="18">
        <v>87.5</v>
      </c>
      <c r="F8" s="18">
        <v>81</v>
      </c>
      <c r="G8" s="18">
        <v>84.9</v>
      </c>
    </row>
    <row r="9" ht="24.95" customHeight="1" spans="1:7">
      <c r="A9" s="14">
        <v>6</v>
      </c>
      <c r="B9" s="15" t="str">
        <f t="shared" si="0"/>
        <v>202201</v>
      </c>
      <c r="C9" s="16" t="s">
        <v>9</v>
      </c>
      <c r="D9" s="17" t="s">
        <v>15</v>
      </c>
      <c r="E9" s="18">
        <v>85.5</v>
      </c>
      <c r="F9" s="18">
        <v>84</v>
      </c>
      <c r="G9" s="18">
        <v>84.9</v>
      </c>
    </row>
    <row r="10" ht="24.95" customHeight="1" spans="1:7">
      <c r="A10" s="14">
        <v>7</v>
      </c>
      <c r="B10" s="15" t="str">
        <f t="shared" si="0"/>
        <v>202201</v>
      </c>
      <c r="C10" s="16" t="s">
        <v>9</v>
      </c>
      <c r="D10" s="17" t="s">
        <v>16</v>
      </c>
      <c r="E10" s="18">
        <v>85.5</v>
      </c>
      <c r="F10" s="18">
        <v>83</v>
      </c>
      <c r="G10" s="18">
        <v>84.5</v>
      </c>
    </row>
    <row r="11" ht="24.95" customHeight="1" spans="1:7">
      <c r="A11" s="14">
        <v>8</v>
      </c>
      <c r="B11" s="15" t="str">
        <f t="shared" si="0"/>
        <v>202201</v>
      </c>
      <c r="C11" s="16" t="s">
        <v>9</v>
      </c>
      <c r="D11" s="17" t="s">
        <v>17</v>
      </c>
      <c r="E11" s="18">
        <v>85</v>
      </c>
      <c r="F11" s="18">
        <v>83</v>
      </c>
      <c r="G11" s="18">
        <v>84.2</v>
      </c>
    </row>
    <row r="12" ht="24.95" customHeight="1" spans="1:7">
      <c r="A12" s="14">
        <v>9</v>
      </c>
      <c r="B12" s="15" t="str">
        <f t="shared" si="0"/>
        <v>202201</v>
      </c>
      <c r="C12" s="16" t="s">
        <v>9</v>
      </c>
      <c r="D12" s="17" t="s">
        <v>18</v>
      </c>
      <c r="E12" s="18">
        <v>81.5</v>
      </c>
      <c r="F12" s="18">
        <v>88</v>
      </c>
      <c r="G12" s="18">
        <v>84.1</v>
      </c>
    </row>
    <row r="13" ht="24.95" customHeight="1" spans="1:7">
      <c r="A13" s="14">
        <v>10</v>
      </c>
      <c r="B13" s="15" t="str">
        <f t="shared" si="0"/>
        <v>202201</v>
      </c>
      <c r="C13" s="16" t="s">
        <v>9</v>
      </c>
      <c r="D13" s="17" t="s">
        <v>19</v>
      </c>
      <c r="E13" s="18">
        <v>83.5</v>
      </c>
      <c r="F13" s="18">
        <v>85</v>
      </c>
      <c r="G13" s="18">
        <v>84.1</v>
      </c>
    </row>
    <row r="14" ht="24.95" customHeight="1" spans="1:7">
      <c r="A14" s="14">
        <v>11</v>
      </c>
      <c r="B14" s="15" t="str">
        <f t="shared" si="0"/>
        <v>202201</v>
      </c>
      <c r="C14" s="16" t="s">
        <v>9</v>
      </c>
      <c r="D14" s="17" t="s">
        <v>20</v>
      </c>
      <c r="E14" s="18">
        <v>86</v>
      </c>
      <c r="F14" s="18">
        <v>81</v>
      </c>
      <c r="G14" s="18">
        <v>84</v>
      </c>
    </row>
    <row r="15" ht="24.95" customHeight="1" spans="1:7">
      <c r="A15" s="14">
        <v>12</v>
      </c>
      <c r="B15" s="15" t="str">
        <f t="shared" si="0"/>
        <v>202201</v>
      </c>
      <c r="C15" s="16" t="s">
        <v>9</v>
      </c>
      <c r="D15" s="17" t="s">
        <v>21</v>
      </c>
      <c r="E15" s="18">
        <v>86</v>
      </c>
      <c r="F15" s="18">
        <v>81</v>
      </c>
      <c r="G15" s="18">
        <v>84</v>
      </c>
    </row>
    <row r="16" ht="24.95" customHeight="1" spans="1:7">
      <c r="A16" s="14">
        <v>13</v>
      </c>
      <c r="B16" s="15" t="str">
        <f t="shared" si="0"/>
        <v>202201</v>
      </c>
      <c r="C16" s="16" t="s">
        <v>9</v>
      </c>
      <c r="D16" s="17" t="s">
        <v>22</v>
      </c>
      <c r="E16" s="18">
        <v>82.5</v>
      </c>
      <c r="F16" s="18">
        <v>85</v>
      </c>
      <c r="G16" s="18">
        <v>83.5</v>
      </c>
    </row>
    <row r="17" ht="24.95" customHeight="1" spans="1:7">
      <c r="A17" s="14">
        <v>14</v>
      </c>
      <c r="B17" s="15" t="str">
        <f t="shared" si="0"/>
        <v>202201</v>
      </c>
      <c r="C17" s="16" t="s">
        <v>9</v>
      </c>
      <c r="D17" s="17" t="s">
        <v>23</v>
      </c>
      <c r="E17" s="18">
        <v>86.5</v>
      </c>
      <c r="F17" s="18">
        <v>79</v>
      </c>
      <c r="G17" s="18">
        <v>83.5</v>
      </c>
    </row>
    <row r="18" ht="24.95" customHeight="1" spans="1:7">
      <c r="A18" s="14">
        <v>15</v>
      </c>
      <c r="B18" s="15" t="str">
        <f t="shared" si="0"/>
        <v>202201</v>
      </c>
      <c r="C18" s="16" t="s">
        <v>9</v>
      </c>
      <c r="D18" s="17" t="s">
        <v>24</v>
      </c>
      <c r="E18" s="18">
        <v>83</v>
      </c>
      <c r="F18" s="18">
        <v>84</v>
      </c>
      <c r="G18" s="18">
        <v>83.4</v>
      </c>
    </row>
    <row r="19" s="7" customFormat="1" ht="24.95" customHeight="1" spans="1:7">
      <c r="A19" s="14">
        <v>16</v>
      </c>
      <c r="B19" s="15" t="str">
        <f t="shared" si="0"/>
        <v>202201</v>
      </c>
      <c r="C19" s="16" t="s">
        <v>9</v>
      </c>
      <c r="D19" s="17" t="s">
        <v>25</v>
      </c>
      <c r="E19" s="18">
        <v>87</v>
      </c>
      <c r="F19" s="18">
        <v>77</v>
      </c>
      <c r="G19" s="18">
        <v>83</v>
      </c>
    </row>
    <row r="20" ht="24.95" customHeight="1" spans="1:7">
      <c r="A20" s="14">
        <v>17</v>
      </c>
      <c r="B20" s="15" t="str">
        <f t="shared" si="0"/>
        <v>202201</v>
      </c>
      <c r="C20" s="16" t="s">
        <v>9</v>
      </c>
      <c r="D20" s="17" t="s">
        <v>26</v>
      </c>
      <c r="E20" s="18">
        <v>86.5</v>
      </c>
      <c r="F20" s="18">
        <v>77</v>
      </c>
      <c r="G20" s="18">
        <v>82.7</v>
      </c>
    </row>
    <row r="21" ht="24.95" customHeight="1" spans="1:7">
      <c r="A21" s="14">
        <v>18</v>
      </c>
      <c r="B21" s="15" t="str">
        <f t="shared" si="0"/>
        <v>202201</v>
      </c>
      <c r="C21" s="16" t="s">
        <v>9</v>
      </c>
      <c r="D21" s="17" t="s">
        <v>27</v>
      </c>
      <c r="E21" s="18">
        <v>83.5</v>
      </c>
      <c r="F21" s="18">
        <v>81</v>
      </c>
      <c r="G21" s="18">
        <v>82.5</v>
      </c>
    </row>
    <row r="22" ht="24.95" customHeight="1" spans="1:7">
      <c r="A22" s="14">
        <v>19</v>
      </c>
      <c r="B22" s="15" t="str">
        <f t="shared" si="0"/>
        <v>202201</v>
      </c>
      <c r="C22" s="16" t="s">
        <v>9</v>
      </c>
      <c r="D22" s="17" t="s">
        <v>28</v>
      </c>
      <c r="E22" s="18">
        <v>80</v>
      </c>
      <c r="F22" s="18">
        <v>86</v>
      </c>
      <c r="G22" s="18">
        <v>82.4</v>
      </c>
    </row>
    <row r="23" ht="24.95" customHeight="1" spans="1:7">
      <c r="A23" s="14">
        <v>20</v>
      </c>
      <c r="B23" s="15" t="str">
        <f t="shared" si="0"/>
        <v>202201</v>
      </c>
      <c r="C23" s="16" t="s">
        <v>9</v>
      </c>
      <c r="D23" s="17" t="s">
        <v>29</v>
      </c>
      <c r="E23" s="18">
        <v>84</v>
      </c>
      <c r="F23" s="18">
        <v>80</v>
      </c>
      <c r="G23" s="18">
        <v>82.4</v>
      </c>
    </row>
    <row r="24" ht="24.95" customHeight="1" spans="1:7">
      <c r="A24" s="14">
        <v>21</v>
      </c>
      <c r="B24" s="15" t="str">
        <f t="shared" si="0"/>
        <v>202201</v>
      </c>
      <c r="C24" s="16" t="s">
        <v>9</v>
      </c>
      <c r="D24" s="17" t="s">
        <v>30</v>
      </c>
      <c r="E24" s="18">
        <v>82</v>
      </c>
      <c r="F24" s="18">
        <v>83</v>
      </c>
      <c r="G24" s="18">
        <v>82.4</v>
      </c>
    </row>
    <row r="25" ht="24.95" customHeight="1" spans="1:7">
      <c r="A25" s="14">
        <v>22</v>
      </c>
      <c r="B25" s="15" t="str">
        <f t="shared" si="0"/>
        <v>202201</v>
      </c>
      <c r="C25" s="16" t="s">
        <v>9</v>
      </c>
      <c r="D25" s="17" t="s">
        <v>31</v>
      </c>
      <c r="E25" s="18">
        <v>78.5</v>
      </c>
      <c r="F25" s="18">
        <v>88</v>
      </c>
      <c r="G25" s="18">
        <v>82.3</v>
      </c>
    </row>
    <row r="26" ht="24.95" customHeight="1" spans="1:7">
      <c r="A26" s="14">
        <v>23</v>
      </c>
      <c r="B26" s="15">
        <v>202202</v>
      </c>
      <c r="C26" s="16" t="s">
        <v>32</v>
      </c>
      <c r="D26" s="17" t="s">
        <v>33</v>
      </c>
      <c r="E26" s="19">
        <v>89</v>
      </c>
      <c r="F26" s="19">
        <v>86</v>
      </c>
      <c r="G26" s="20" t="s">
        <v>34</v>
      </c>
    </row>
    <row r="27" ht="24.95" customHeight="1" spans="1:7">
      <c r="A27" s="14">
        <v>24</v>
      </c>
      <c r="B27" s="15">
        <v>202202</v>
      </c>
      <c r="C27" s="16" t="s">
        <v>32</v>
      </c>
      <c r="D27" s="17" t="s">
        <v>35</v>
      </c>
      <c r="E27" s="19">
        <v>92</v>
      </c>
      <c r="F27" s="19">
        <v>77</v>
      </c>
      <c r="G27" s="20" t="s">
        <v>36</v>
      </c>
    </row>
    <row r="28" s="7" customFormat="1" ht="24.95" customHeight="1" spans="1:7">
      <c r="A28" s="14">
        <v>25</v>
      </c>
      <c r="B28" s="15">
        <v>202202</v>
      </c>
      <c r="C28" s="16" t="s">
        <v>32</v>
      </c>
      <c r="D28" s="17" t="s">
        <v>37</v>
      </c>
      <c r="E28" s="19">
        <v>81.5</v>
      </c>
      <c r="F28" s="19">
        <v>90</v>
      </c>
      <c r="G28" s="20" t="s">
        <v>38</v>
      </c>
    </row>
    <row r="29" ht="24.95" customHeight="1" spans="1:7">
      <c r="A29" s="14">
        <v>26</v>
      </c>
      <c r="B29" s="15">
        <v>202202</v>
      </c>
      <c r="C29" s="16" t="s">
        <v>32</v>
      </c>
      <c r="D29" s="17" t="s">
        <v>39</v>
      </c>
      <c r="E29" s="19">
        <v>85.5</v>
      </c>
      <c r="F29" s="19">
        <v>83</v>
      </c>
      <c r="G29" s="20" t="s">
        <v>40</v>
      </c>
    </row>
    <row r="30" ht="24.95" customHeight="1" spans="1:7">
      <c r="A30" s="14">
        <v>27</v>
      </c>
      <c r="B30" s="15">
        <v>202202</v>
      </c>
      <c r="C30" s="16" t="s">
        <v>32</v>
      </c>
      <c r="D30" s="17" t="s">
        <v>41</v>
      </c>
      <c r="E30" s="19">
        <v>83</v>
      </c>
      <c r="F30" s="19">
        <v>86</v>
      </c>
      <c r="G30" s="20" t="s">
        <v>42</v>
      </c>
    </row>
    <row r="31" s="7" customFormat="1" ht="24.95" customHeight="1" spans="1:7">
      <c r="A31" s="14">
        <v>28</v>
      </c>
      <c r="B31" s="15">
        <v>202202</v>
      </c>
      <c r="C31" s="16" t="s">
        <v>32</v>
      </c>
      <c r="D31" s="17" t="s">
        <v>43</v>
      </c>
      <c r="E31" s="19">
        <v>82.5</v>
      </c>
      <c r="F31" s="19">
        <v>85</v>
      </c>
      <c r="G31" s="20" t="s">
        <v>44</v>
      </c>
    </row>
    <row r="32" ht="24.95" customHeight="1" spans="1:7">
      <c r="A32" s="14">
        <v>29</v>
      </c>
      <c r="B32" s="15">
        <v>202202</v>
      </c>
      <c r="C32" s="16" t="s">
        <v>32</v>
      </c>
      <c r="D32" s="17" t="s">
        <v>45</v>
      </c>
      <c r="E32" s="19">
        <v>81</v>
      </c>
      <c r="F32" s="19">
        <v>87</v>
      </c>
      <c r="G32" s="20" t="s">
        <v>46</v>
      </c>
    </row>
    <row r="33" ht="24.95" customHeight="1" spans="1:7">
      <c r="A33" s="14">
        <v>30</v>
      </c>
      <c r="B33" s="15">
        <v>202202</v>
      </c>
      <c r="C33" s="16" t="s">
        <v>32</v>
      </c>
      <c r="D33" s="17" t="s">
        <v>47</v>
      </c>
      <c r="E33" s="19">
        <v>79.5</v>
      </c>
      <c r="F33" s="19">
        <v>89</v>
      </c>
      <c r="G33" s="20" t="s">
        <v>48</v>
      </c>
    </row>
    <row r="34" s="7" customFormat="1" ht="24.95" customHeight="1" spans="1:7">
      <c r="A34" s="14">
        <v>31</v>
      </c>
      <c r="B34" s="15">
        <v>202202</v>
      </c>
      <c r="C34" s="16" t="s">
        <v>32</v>
      </c>
      <c r="D34" s="17" t="s">
        <v>49</v>
      </c>
      <c r="E34" s="19">
        <v>83.5</v>
      </c>
      <c r="F34" s="19">
        <v>82</v>
      </c>
      <c r="G34" s="20" t="s">
        <v>50</v>
      </c>
    </row>
    <row r="35" ht="24.95" customHeight="1" spans="1:7">
      <c r="A35" s="14">
        <v>32</v>
      </c>
      <c r="B35" s="15">
        <v>202202</v>
      </c>
      <c r="C35" s="16" t="s">
        <v>32</v>
      </c>
      <c r="D35" s="17" t="s">
        <v>51</v>
      </c>
      <c r="E35" s="19">
        <v>79</v>
      </c>
      <c r="F35" s="19">
        <v>88</v>
      </c>
      <c r="G35" s="20" t="s">
        <v>52</v>
      </c>
    </row>
    <row r="36" ht="24.95" customHeight="1" spans="1:7">
      <c r="A36" s="14">
        <v>33</v>
      </c>
      <c r="B36" s="15">
        <v>202202</v>
      </c>
      <c r="C36" s="16" t="s">
        <v>32</v>
      </c>
      <c r="D36" s="17" t="s">
        <v>53</v>
      </c>
      <c r="E36" s="19">
        <v>85</v>
      </c>
      <c r="F36" s="19">
        <v>79</v>
      </c>
      <c r="G36" s="20" t="s">
        <v>52</v>
      </c>
    </row>
    <row r="37" s="7" customFormat="1" ht="24.95" customHeight="1" spans="1:7">
      <c r="A37" s="14">
        <v>34</v>
      </c>
      <c r="B37" s="15">
        <v>202202</v>
      </c>
      <c r="C37" s="16" t="s">
        <v>32</v>
      </c>
      <c r="D37" s="17" t="s">
        <v>54</v>
      </c>
      <c r="E37" s="19">
        <v>85</v>
      </c>
      <c r="F37" s="19">
        <v>79</v>
      </c>
      <c r="G37" s="20" t="s">
        <v>52</v>
      </c>
    </row>
    <row r="38" ht="24.95" customHeight="1" spans="1:7">
      <c r="A38" s="14">
        <v>35</v>
      </c>
      <c r="B38" s="15">
        <v>202202</v>
      </c>
      <c r="C38" s="16" t="s">
        <v>32</v>
      </c>
      <c r="D38" s="17" t="s">
        <v>55</v>
      </c>
      <c r="E38" s="19">
        <v>80.5</v>
      </c>
      <c r="F38" s="19">
        <v>85</v>
      </c>
      <c r="G38" s="20" t="s">
        <v>56</v>
      </c>
    </row>
    <row r="39" ht="24.95" customHeight="1" spans="1:7">
      <c r="A39" s="14">
        <v>36</v>
      </c>
      <c r="B39" s="15">
        <v>202202</v>
      </c>
      <c r="C39" s="16" t="s">
        <v>32</v>
      </c>
      <c r="D39" s="17" t="s">
        <v>57</v>
      </c>
      <c r="E39" s="19">
        <v>81</v>
      </c>
      <c r="F39" s="19">
        <v>83</v>
      </c>
      <c r="G39" s="20" t="s">
        <v>58</v>
      </c>
    </row>
    <row r="40" s="7" customFormat="1" ht="24.95" customHeight="1" spans="1:7">
      <c r="A40" s="14">
        <v>37</v>
      </c>
      <c r="B40" s="15">
        <v>202202</v>
      </c>
      <c r="C40" s="16" t="s">
        <v>32</v>
      </c>
      <c r="D40" s="17" t="s">
        <v>59</v>
      </c>
      <c r="E40" s="19">
        <v>82.5</v>
      </c>
      <c r="F40" s="19">
        <v>80</v>
      </c>
      <c r="G40" s="20" t="s">
        <v>60</v>
      </c>
    </row>
    <row r="41" ht="24.95" customHeight="1" spans="1:7">
      <c r="A41" s="14">
        <v>38</v>
      </c>
      <c r="B41" s="15">
        <v>202202</v>
      </c>
      <c r="C41" s="16" t="s">
        <v>32</v>
      </c>
      <c r="D41" s="17" t="s">
        <v>61</v>
      </c>
      <c r="E41" s="19">
        <v>81</v>
      </c>
      <c r="F41" s="19">
        <v>82</v>
      </c>
      <c r="G41" s="20" t="s">
        <v>62</v>
      </c>
    </row>
    <row r="42" ht="24.95" customHeight="1" spans="1:7">
      <c r="A42" s="14">
        <v>39</v>
      </c>
      <c r="B42" s="15">
        <v>202202</v>
      </c>
      <c r="C42" s="16" t="s">
        <v>32</v>
      </c>
      <c r="D42" s="17" t="s">
        <v>63</v>
      </c>
      <c r="E42" s="19">
        <v>82</v>
      </c>
      <c r="F42" s="19">
        <v>79</v>
      </c>
      <c r="G42" s="20" t="s">
        <v>64</v>
      </c>
    </row>
    <row r="43" s="7" customFormat="1" ht="24.95" customHeight="1" spans="1:7">
      <c r="A43" s="14">
        <v>40</v>
      </c>
      <c r="B43" s="15">
        <v>202202</v>
      </c>
      <c r="C43" s="16" t="s">
        <v>32</v>
      </c>
      <c r="D43" s="17" t="s">
        <v>65</v>
      </c>
      <c r="E43" s="19">
        <v>81</v>
      </c>
      <c r="F43" s="19">
        <v>79</v>
      </c>
      <c r="G43" s="20" t="s">
        <v>66</v>
      </c>
    </row>
    <row r="44" ht="24.95" customHeight="1" spans="1:7">
      <c r="A44" s="14">
        <v>41</v>
      </c>
      <c r="B44" s="15">
        <v>202202</v>
      </c>
      <c r="C44" s="16" t="s">
        <v>32</v>
      </c>
      <c r="D44" s="17" t="s">
        <v>67</v>
      </c>
      <c r="E44" s="19">
        <v>85</v>
      </c>
      <c r="F44" s="19">
        <v>73</v>
      </c>
      <c r="G44" s="20" t="s">
        <v>66</v>
      </c>
    </row>
    <row r="45" ht="24.95" customHeight="1" spans="1:7">
      <c r="A45" s="14">
        <v>42</v>
      </c>
      <c r="B45" s="15">
        <v>202202</v>
      </c>
      <c r="C45" s="16" t="s">
        <v>32</v>
      </c>
      <c r="D45" s="17" t="s">
        <v>68</v>
      </c>
      <c r="E45" s="19">
        <v>80.5</v>
      </c>
      <c r="F45" s="19">
        <v>79</v>
      </c>
      <c r="G45" s="20" t="s">
        <v>69</v>
      </c>
    </row>
    <row r="46" s="7" customFormat="1" ht="24.95" customHeight="1" spans="1:7">
      <c r="A46" s="14">
        <v>43</v>
      </c>
      <c r="B46" s="15">
        <v>202202</v>
      </c>
      <c r="C46" s="16" t="s">
        <v>32</v>
      </c>
      <c r="D46" s="17" t="s">
        <v>70</v>
      </c>
      <c r="E46" s="19">
        <v>83</v>
      </c>
      <c r="F46" s="19">
        <v>75</v>
      </c>
      <c r="G46" s="20" t="s">
        <v>71</v>
      </c>
    </row>
    <row r="47" ht="24.95" customHeight="1" spans="1:7">
      <c r="A47" s="14">
        <v>44</v>
      </c>
      <c r="B47" s="15">
        <v>202202</v>
      </c>
      <c r="C47" s="16" t="s">
        <v>32</v>
      </c>
      <c r="D47" s="17" t="s">
        <v>72</v>
      </c>
      <c r="E47" s="19">
        <v>82</v>
      </c>
      <c r="F47" s="19">
        <v>76</v>
      </c>
      <c r="G47" s="20" t="s">
        <v>73</v>
      </c>
    </row>
    <row r="48" ht="24.95" customHeight="1" spans="1:7">
      <c r="A48" s="14">
        <v>45</v>
      </c>
      <c r="B48" s="15">
        <v>202202</v>
      </c>
      <c r="C48" s="16" t="s">
        <v>32</v>
      </c>
      <c r="D48" s="17" t="s">
        <v>74</v>
      </c>
      <c r="E48" s="19">
        <v>84</v>
      </c>
      <c r="F48" s="19">
        <v>73</v>
      </c>
      <c r="G48" s="20" t="s">
        <v>73</v>
      </c>
    </row>
  </sheetData>
  <mergeCells count="2">
    <mergeCell ref="A1:G1"/>
    <mergeCell ref="A2:G2"/>
  </mergeCells>
  <pageMargins left="0.511811023622047" right="0.15748031496063" top="0.354330708661417" bottom="0.275590551181102" header="0.354330708661417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3" workbookViewId="0">
      <selection activeCell="C3" sqref="C3:G47"/>
    </sheetView>
  </sheetViews>
  <sheetFormatPr defaultColWidth="9" defaultRowHeight="13.5" outlineLevelCol="6"/>
  <cols>
    <col min="4" max="4" width="17.5" customWidth="1"/>
    <col min="6" max="6" width="11" customWidth="1"/>
  </cols>
  <sheetData>
    <row r="1" ht="24" spans="1:7">
      <c r="A1" s="1" t="s">
        <v>75</v>
      </c>
      <c r="B1" s="1"/>
      <c r="C1" s="1"/>
      <c r="D1" s="1"/>
      <c r="E1" s="1"/>
      <c r="F1" s="1"/>
      <c r="G1" s="1"/>
    </row>
    <row r="2" ht="27" spans="1:7">
      <c r="A2" s="2" t="s">
        <v>2</v>
      </c>
      <c r="B2" s="3" t="s">
        <v>3</v>
      </c>
      <c r="C2" s="4" t="s">
        <v>76</v>
      </c>
      <c r="D2" s="2" t="s">
        <v>77</v>
      </c>
      <c r="E2" s="3" t="s">
        <v>78</v>
      </c>
      <c r="F2" s="3" t="s">
        <v>79</v>
      </c>
      <c r="G2" s="3" t="s">
        <v>80</v>
      </c>
    </row>
    <row r="3" spans="1:7">
      <c r="A3" s="5">
        <v>1</v>
      </c>
      <c r="B3" s="5" t="str">
        <f t="shared" ref="B3:B24" si="0">"202201"</f>
        <v>202201</v>
      </c>
      <c r="C3" s="5" t="str">
        <f>"王晨玥"</f>
        <v>王晨玥</v>
      </c>
      <c r="D3" s="6" t="s">
        <v>10</v>
      </c>
      <c r="E3" s="2">
        <v>83</v>
      </c>
      <c r="F3" s="2">
        <v>92</v>
      </c>
      <c r="G3" s="2">
        <v>86.6</v>
      </c>
    </row>
    <row r="4" spans="1:7">
      <c r="A4" s="5">
        <v>2</v>
      </c>
      <c r="B4" s="5" t="str">
        <f t="shared" si="0"/>
        <v>202201</v>
      </c>
      <c r="C4" s="5" t="str">
        <f>"李培培"</f>
        <v>李培培</v>
      </c>
      <c r="D4" s="6" t="s">
        <v>11</v>
      </c>
      <c r="E4" s="2">
        <v>89</v>
      </c>
      <c r="F4" s="2">
        <v>82</v>
      </c>
      <c r="G4" s="2">
        <v>86.2</v>
      </c>
    </row>
    <row r="5" spans="1:7">
      <c r="A5" s="5">
        <v>3</v>
      </c>
      <c r="B5" s="5" t="str">
        <f t="shared" si="0"/>
        <v>202201</v>
      </c>
      <c r="C5" s="5" t="str">
        <f>"江家美"</f>
        <v>江家美</v>
      </c>
      <c r="D5" s="6" t="s">
        <v>12</v>
      </c>
      <c r="E5" s="2">
        <v>87</v>
      </c>
      <c r="F5" s="2">
        <v>83</v>
      </c>
      <c r="G5" s="2">
        <v>85.4</v>
      </c>
    </row>
    <row r="6" spans="1:7">
      <c r="A6" s="5">
        <v>4</v>
      </c>
      <c r="B6" s="5" t="str">
        <f t="shared" si="0"/>
        <v>202201</v>
      </c>
      <c r="C6" s="5" t="str">
        <f>"李雅琦"</f>
        <v>李雅琦</v>
      </c>
      <c r="D6" s="6" t="s">
        <v>13</v>
      </c>
      <c r="E6" s="2">
        <v>84</v>
      </c>
      <c r="F6" s="2">
        <v>87</v>
      </c>
      <c r="G6" s="2">
        <v>85.2</v>
      </c>
    </row>
    <row r="7" spans="1:7">
      <c r="A7" s="5">
        <v>5</v>
      </c>
      <c r="B7" s="5" t="str">
        <f t="shared" si="0"/>
        <v>202201</v>
      </c>
      <c r="C7" s="5" t="str">
        <f>"陈健健"</f>
        <v>陈健健</v>
      </c>
      <c r="D7" s="6" t="s">
        <v>14</v>
      </c>
      <c r="E7" s="2">
        <v>87.5</v>
      </c>
      <c r="F7" s="2">
        <v>81</v>
      </c>
      <c r="G7" s="2">
        <v>84.9</v>
      </c>
    </row>
    <row r="8" spans="1:7">
      <c r="A8" s="5">
        <v>6</v>
      </c>
      <c r="B8" s="5" t="str">
        <f t="shared" si="0"/>
        <v>202201</v>
      </c>
      <c r="C8" s="5" t="str">
        <f>"王瑞"</f>
        <v>王瑞</v>
      </c>
      <c r="D8" s="6" t="s">
        <v>15</v>
      </c>
      <c r="E8" s="2">
        <v>85.5</v>
      </c>
      <c r="F8" s="2">
        <v>84</v>
      </c>
      <c r="G8" s="2">
        <v>84.9</v>
      </c>
    </row>
    <row r="9" spans="1:7">
      <c r="A9" s="5">
        <v>7</v>
      </c>
      <c r="B9" s="5" t="str">
        <f t="shared" si="0"/>
        <v>202201</v>
      </c>
      <c r="C9" s="5" t="str">
        <f>"阚倩"</f>
        <v>阚倩</v>
      </c>
      <c r="D9" s="6" t="s">
        <v>16</v>
      </c>
      <c r="E9" s="2">
        <v>85.5</v>
      </c>
      <c r="F9" s="2">
        <v>83</v>
      </c>
      <c r="G9" s="2">
        <v>84.5</v>
      </c>
    </row>
    <row r="10" spans="1:7">
      <c r="A10" s="5">
        <v>8</v>
      </c>
      <c r="B10" s="5" t="str">
        <f t="shared" si="0"/>
        <v>202201</v>
      </c>
      <c r="C10" s="5" t="str">
        <f>"王雪晴"</f>
        <v>王雪晴</v>
      </c>
      <c r="D10" s="6" t="s">
        <v>17</v>
      </c>
      <c r="E10" s="2">
        <v>85</v>
      </c>
      <c r="F10" s="2">
        <v>83</v>
      </c>
      <c r="G10" s="2">
        <v>84.2</v>
      </c>
    </row>
    <row r="11" spans="1:7">
      <c r="A11" s="5">
        <v>9</v>
      </c>
      <c r="B11" s="5" t="str">
        <f t="shared" si="0"/>
        <v>202201</v>
      </c>
      <c r="C11" s="5" t="str">
        <f>"王文馨"</f>
        <v>王文馨</v>
      </c>
      <c r="D11" s="6" t="s">
        <v>18</v>
      </c>
      <c r="E11" s="2">
        <v>81.5</v>
      </c>
      <c r="F11" s="2">
        <v>88</v>
      </c>
      <c r="G11" s="2">
        <v>84.1</v>
      </c>
    </row>
    <row r="12" spans="1:7">
      <c r="A12" s="5">
        <v>10</v>
      </c>
      <c r="B12" s="5" t="str">
        <f t="shared" si="0"/>
        <v>202201</v>
      </c>
      <c r="C12" s="5" t="str">
        <f>"袁新"</f>
        <v>袁新</v>
      </c>
      <c r="D12" s="6" t="s">
        <v>19</v>
      </c>
      <c r="E12" s="2">
        <v>83.5</v>
      </c>
      <c r="F12" s="2">
        <v>85</v>
      </c>
      <c r="G12" s="2">
        <v>84.1</v>
      </c>
    </row>
    <row r="13" spans="1:7">
      <c r="A13" s="5">
        <v>11</v>
      </c>
      <c r="B13" s="5" t="str">
        <f t="shared" si="0"/>
        <v>202201</v>
      </c>
      <c r="C13" s="5" t="str">
        <f>"张雪莲"</f>
        <v>张雪莲</v>
      </c>
      <c r="D13" s="6" t="s">
        <v>20</v>
      </c>
      <c r="E13" s="2">
        <v>86</v>
      </c>
      <c r="F13" s="2">
        <v>81</v>
      </c>
      <c r="G13" s="2">
        <v>84</v>
      </c>
    </row>
    <row r="14" spans="1:7">
      <c r="A14" s="5">
        <v>12</v>
      </c>
      <c r="B14" s="5" t="str">
        <f t="shared" si="0"/>
        <v>202201</v>
      </c>
      <c r="C14" s="5" t="str">
        <f>"宋宝宝"</f>
        <v>宋宝宝</v>
      </c>
      <c r="D14" s="6" t="s">
        <v>21</v>
      </c>
      <c r="E14" s="2">
        <v>86</v>
      </c>
      <c r="F14" s="2">
        <v>81</v>
      </c>
      <c r="G14" s="2">
        <v>84</v>
      </c>
    </row>
    <row r="15" spans="1:7">
      <c r="A15" s="5">
        <v>13</v>
      </c>
      <c r="B15" s="5" t="str">
        <f t="shared" si="0"/>
        <v>202201</v>
      </c>
      <c r="C15" s="5" t="str">
        <f>"钱醒醒"</f>
        <v>钱醒醒</v>
      </c>
      <c r="D15" s="6" t="s">
        <v>22</v>
      </c>
      <c r="E15" s="2">
        <v>82.5</v>
      </c>
      <c r="F15" s="2">
        <v>85</v>
      </c>
      <c r="G15" s="2">
        <v>83.5</v>
      </c>
    </row>
    <row r="16" spans="1:7">
      <c r="A16" s="5">
        <v>14</v>
      </c>
      <c r="B16" s="5" t="str">
        <f t="shared" si="0"/>
        <v>202201</v>
      </c>
      <c r="C16" s="5" t="str">
        <f>"高万姣"</f>
        <v>高万姣</v>
      </c>
      <c r="D16" s="6" t="s">
        <v>23</v>
      </c>
      <c r="E16" s="2">
        <v>86.5</v>
      </c>
      <c r="F16" s="2">
        <v>79</v>
      </c>
      <c r="G16" s="2">
        <v>83.5</v>
      </c>
    </row>
    <row r="17" spans="1:7">
      <c r="A17" s="5">
        <v>15</v>
      </c>
      <c r="B17" s="5" t="str">
        <f t="shared" si="0"/>
        <v>202201</v>
      </c>
      <c r="C17" s="5" t="str">
        <f>"江姗"</f>
        <v>江姗</v>
      </c>
      <c r="D17" s="6" t="s">
        <v>24</v>
      </c>
      <c r="E17" s="2">
        <v>83</v>
      </c>
      <c r="F17" s="2">
        <v>84</v>
      </c>
      <c r="G17" s="2">
        <v>83.4</v>
      </c>
    </row>
    <row r="18" spans="1:7">
      <c r="A18" s="5">
        <v>16</v>
      </c>
      <c r="B18" s="5" t="str">
        <f t="shared" si="0"/>
        <v>202201</v>
      </c>
      <c r="C18" s="5" t="str">
        <f>"谢康宁"</f>
        <v>谢康宁</v>
      </c>
      <c r="D18" s="6" t="s">
        <v>25</v>
      </c>
      <c r="E18" s="2">
        <v>87</v>
      </c>
      <c r="F18" s="2">
        <v>77</v>
      </c>
      <c r="G18" s="2">
        <v>83</v>
      </c>
    </row>
    <row r="19" spans="1:7">
      <c r="A19" s="5">
        <v>17</v>
      </c>
      <c r="B19" s="5" t="str">
        <f t="shared" si="0"/>
        <v>202201</v>
      </c>
      <c r="C19" s="5" t="str">
        <f>"陈明姣"</f>
        <v>陈明姣</v>
      </c>
      <c r="D19" s="6" t="s">
        <v>26</v>
      </c>
      <c r="E19" s="2">
        <v>86.5</v>
      </c>
      <c r="F19" s="2">
        <v>77</v>
      </c>
      <c r="G19" s="2">
        <v>82.7</v>
      </c>
    </row>
    <row r="20" spans="1:7">
      <c r="A20" s="5">
        <v>18</v>
      </c>
      <c r="B20" s="5" t="str">
        <f t="shared" si="0"/>
        <v>202201</v>
      </c>
      <c r="C20" s="5" t="str">
        <f>"张星月"</f>
        <v>张星月</v>
      </c>
      <c r="D20" s="6" t="s">
        <v>27</v>
      </c>
      <c r="E20" s="2">
        <v>83.5</v>
      </c>
      <c r="F20" s="2">
        <v>81</v>
      </c>
      <c r="G20" s="2">
        <v>82.5</v>
      </c>
    </row>
    <row r="21" spans="1:7">
      <c r="A21" s="5">
        <v>19</v>
      </c>
      <c r="B21" s="5" t="str">
        <f t="shared" si="0"/>
        <v>202201</v>
      </c>
      <c r="C21" s="5" t="str">
        <f>"王静"</f>
        <v>王静</v>
      </c>
      <c r="D21" s="6" t="s">
        <v>28</v>
      </c>
      <c r="E21" s="2">
        <v>80</v>
      </c>
      <c r="F21" s="2">
        <v>86</v>
      </c>
      <c r="G21" s="2">
        <v>82.4</v>
      </c>
    </row>
    <row r="22" spans="1:7">
      <c r="A22" s="5">
        <v>20</v>
      </c>
      <c r="B22" s="5" t="str">
        <f t="shared" si="0"/>
        <v>202201</v>
      </c>
      <c r="C22" s="5" t="str">
        <f>"董勤勤"</f>
        <v>董勤勤</v>
      </c>
      <c r="D22" s="6" t="s">
        <v>29</v>
      </c>
      <c r="E22" s="2">
        <v>84</v>
      </c>
      <c r="F22" s="2">
        <v>80</v>
      </c>
      <c r="G22" s="2">
        <v>82.4</v>
      </c>
    </row>
    <row r="23" spans="1:7">
      <c r="A23" s="5">
        <v>21</v>
      </c>
      <c r="B23" s="5" t="str">
        <f t="shared" si="0"/>
        <v>202201</v>
      </c>
      <c r="C23" s="5" t="str">
        <f>"李文静"</f>
        <v>李文静</v>
      </c>
      <c r="D23" s="6" t="s">
        <v>30</v>
      </c>
      <c r="E23" s="2">
        <v>82</v>
      </c>
      <c r="F23" s="2">
        <v>83</v>
      </c>
      <c r="G23" s="2">
        <v>82.4</v>
      </c>
    </row>
    <row r="24" spans="1:7">
      <c r="A24" s="5">
        <v>22</v>
      </c>
      <c r="B24" s="5" t="str">
        <f t="shared" si="0"/>
        <v>202201</v>
      </c>
      <c r="C24" s="5" t="str">
        <f>"宫曼云"</f>
        <v>宫曼云</v>
      </c>
      <c r="D24" s="6" t="s">
        <v>31</v>
      </c>
      <c r="E24" s="2">
        <v>78.5</v>
      </c>
      <c r="F24" s="2">
        <v>88</v>
      </c>
      <c r="G24" s="2">
        <v>82.3</v>
      </c>
    </row>
    <row r="25" spans="1:7">
      <c r="A25" s="5">
        <v>1</v>
      </c>
      <c r="B25" s="5" t="str">
        <f t="shared" ref="B25:B47" si="1">"202202"</f>
        <v>202202</v>
      </c>
      <c r="C25" s="5" t="str">
        <f>"张芳芳"</f>
        <v>张芳芳</v>
      </c>
      <c r="D25" s="6" t="s">
        <v>33</v>
      </c>
      <c r="E25" s="2">
        <v>89</v>
      </c>
      <c r="F25" s="2">
        <v>86</v>
      </c>
      <c r="G25" s="2">
        <v>87.8</v>
      </c>
    </row>
    <row r="26" spans="1:7">
      <c r="A26" s="5">
        <v>2</v>
      </c>
      <c r="B26" s="5" t="str">
        <f t="shared" si="1"/>
        <v>202202</v>
      </c>
      <c r="C26" s="5" t="str">
        <f>"施琳"</f>
        <v>施琳</v>
      </c>
      <c r="D26" s="6" t="s">
        <v>35</v>
      </c>
      <c r="E26" s="2">
        <v>92</v>
      </c>
      <c r="F26" s="2">
        <v>77</v>
      </c>
      <c r="G26" s="2">
        <v>86</v>
      </c>
    </row>
    <row r="27" spans="1:7">
      <c r="A27" s="5">
        <v>3</v>
      </c>
      <c r="B27" s="5" t="str">
        <f t="shared" si="1"/>
        <v>202202</v>
      </c>
      <c r="C27" s="5" t="str">
        <f>"王云慧"</f>
        <v>王云慧</v>
      </c>
      <c r="D27" s="6" t="s">
        <v>37</v>
      </c>
      <c r="E27" s="2">
        <v>81.5</v>
      </c>
      <c r="F27" s="2">
        <v>90</v>
      </c>
      <c r="G27" s="2">
        <v>84.9</v>
      </c>
    </row>
    <row r="28" spans="1:7">
      <c r="A28" s="5">
        <v>4</v>
      </c>
      <c r="B28" s="5" t="str">
        <f t="shared" si="1"/>
        <v>202202</v>
      </c>
      <c r="C28" s="5" t="str">
        <f>"蔡善青"</f>
        <v>蔡善青</v>
      </c>
      <c r="D28" s="6" t="s">
        <v>39</v>
      </c>
      <c r="E28" s="2">
        <v>85.5</v>
      </c>
      <c r="F28" s="2">
        <v>83</v>
      </c>
      <c r="G28" s="2">
        <v>84.5</v>
      </c>
    </row>
    <row r="29" spans="1:7">
      <c r="A29" s="5">
        <v>5</v>
      </c>
      <c r="B29" s="5" t="str">
        <f t="shared" si="1"/>
        <v>202202</v>
      </c>
      <c r="C29" s="5" t="str">
        <f>"俞蕾"</f>
        <v>俞蕾</v>
      </c>
      <c r="D29" s="6" t="s">
        <v>41</v>
      </c>
      <c r="E29" s="2">
        <v>83</v>
      </c>
      <c r="F29" s="2">
        <v>86</v>
      </c>
      <c r="G29" s="2">
        <v>84.2</v>
      </c>
    </row>
    <row r="30" spans="1:7">
      <c r="A30" s="5">
        <v>6</v>
      </c>
      <c r="B30" s="5" t="str">
        <f t="shared" si="1"/>
        <v>202202</v>
      </c>
      <c r="C30" s="5" t="str">
        <f>"戴湘茗"</f>
        <v>戴湘茗</v>
      </c>
      <c r="D30" s="6" t="s">
        <v>43</v>
      </c>
      <c r="E30" s="2">
        <v>82.5</v>
      </c>
      <c r="F30" s="2">
        <v>85</v>
      </c>
      <c r="G30" s="2">
        <v>83.5</v>
      </c>
    </row>
    <row r="31" spans="1:7">
      <c r="A31" s="5">
        <v>7</v>
      </c>
      <c r="B31" s="5" t="str">
        <f t="shared" si="1"/>
        <v>202202</v>
      </c>
      <c r="C31" s="5" t="str">
        <f>"金晶"</f>
        <v>金晶</v>
      </c>
      <c r="D31" s="6" t="s">
        <v>45</v>
      </c>
      <c r="E31" s="2">
        <v>81</v>
      </c>
      <c r="F31" s="2">
        <v>87</v>
      </c>
      <c r="G31" s="2">
        <v>83.4</v>
      </c>
    </row>
    <row r="32" spans="1:7">
      <c r="A32" s="5">
        <v>8</v>
      </c>
      <c r="B32" s="5" t="str">
        <f t="shared" si="1"/>
        <v>202202</v>
      </c>
      <c r="C32" s="5" t="str">
        <f>"叶夕雯"</f>
        <v>叶夕雯</v>
      </c>
      <c r="D32" s="6" t="s">
        <v>47</v>
      </c>
      <c r="E32" s="2">
        <v>79.5</v>
      </c>
      <c r="F32" s="2">
        <v>89</v>
      </c>
      <c r="G32" s="2">
        <v>83.3</v>
      </c>
    </row>
    <row r="33" spans="1:7">
      <c r="A33" s="5">
        <v>9</v>
      </c>
      <c r="B33" s="5" t="str">
        <f t="shared" si="1"/>
        <v>202202</v>
      </c>
      <c r="C33" s="5" t="str">
        <f>"张敬"</f>
        <v>张敬</v>
      </c>
      <c r="D33" s="6" t="s">
        <v>49</v>
      </c>
      <c r="E33" s="2">
        <v>83.5</v>
      </c>
      <c r="F33" s="2">
        <v>82</v>
      </c>
      <c r="G33" s="2">
        <v>82.9</v>
      </c>
    </row>
    <row r="34" spans="1:7">
      <c r="A34" s="5">
        <v>10</v>
      </c>
      <c r="B34" s="5" t="str">
        <f t="shared" si="1"/>
        <v>202202</v>
      </c>
      <c r="C34" s="5" t="str">
        <f>"姚涟清"</f>
        <v>姚涟清</v>
      </c>
      <c r="D34" s="6" t="s">
        <v>51</v>
      </c>
      <c r="E34" s="2">
        <v>79</v>
      </c>
      <c r="F34" s="2">
        <v>88</v>
      </c>
      <c r="G34" s="2">
        <v>82.6</v>
      </c>
    </row>
    <row r="35" spans="1:7">
      <c r="A35" s="5">
        <v>11</v>
      </c>
      <c r="B35" s="5" t="str">
        <f t="shared" si="1"/>
        <v>202202</v>
      </c>
      <c r="C35" s="5" t="str">
        <f>"孙梦颖"</f>
        <v>孙梦颖</v>
      </c>
      <c r="D35" s="6" t="s">
        <v>53</v>
      </c>
      <c r="E35" s="2">
        <v>85</v>
      </c>
      <c r="F35" s="2">
        <v>79</v>
      </c>
      <c r="G35" s="2">
        <v>82.6</v>
      </c>
    </row>
    <row r="36" spans="1:7">
      <c r="A36" s="5">
        <v>12</v>
      </c>
      <c r="B36" s="5" t="str">
        <f t="shared" si="1"/>
        <v>202202</v>
      </c>
      <c r="C36" s="5" t="str">
        <f>"张盟"</f>
        <v>张盟</v>
      </c>
      <c r="D36" s="6" t="s">
        <v>54</v>
      </c>
      <c r="E36" s="2">
        <v>85</v>
      </c>
      <c r="F36" s="2">
        <v>79</v>
      </c>
      <c r="G36" s="2">
        <v>82.6</v>
      </c>
    </row>
    <row r="37" spans="1:7">
      <c r="A37" s="5">
        <v>13</v>
      </c>
      <c r="B37" s="5" t="str">
        <f t="shared" si="1"/>
        <v>202202</v>
      </c>
      <c r="C37" s="5" t="str">
        <f>"杨雨情"</f>
        <v>杨雨情</v>
      </c>
      <c r="D37" s="6" t="s">
        <v>55</v>
      </c>
      <c r="E37" s="2">
        <v>80.5</v>
      </c>
      <c r="F37" s="2">
        <v>85</v>
      </c>
      <c r="G37" s="2">
        <v>82.3</v>
      </c>
    </row>
    <row r="38" spans="1:7">
      <c r="A38" s="5">
        <v>14</v>
      </c>
      <c r="B38" s="5" t="str">
        <f t="shared" si="1"/>
        <v>202202</v>
      </c>
      <c r="C38" s="5" t="str">
        <f>"李玉茹"</f>
        <v>李玉茹</v>
      </c>
      <c r="D38" s="6" t="s">
        <v>57</v>
      </c>
      <c r="E38" s="2">
        <v>81</v>
      </c>
      <c r="F38" s="2">
        <v>83</v>
      </c>
      <c r="G38" s="2">
        <v>81.8</v>
      </c>
    </row>
    <row r="39" spans="1:7">
      <c r="A39" s="5">
        <v>15</v>
      </c>
      <c r="B39" s="5" t="str">
        <f t="shared" si="1"/>
        <v>202202</v>
      </c>
      <c r="C39" s="5" t="str">
        <f>"朱慧"</f>
        <v>朱慧</v>
      </c>
      <c r="D39" s="6" t="s">
        <v>59</v>
      </c>
      <c r="E39" s="2">
        <v>82.5</v>
      </c>
      <c r="F39" s="2">
        <v>80</v>
      </c>
      <c r="G39" s="2">
        <v>81.5</v>
      </c>
    </row>
    <row r="40" spans="1:7">
      <c r="A40" s="5">
        <v>16</v>
      </c>
      <c r="B40" s="5" t="str">
        <f t="shared" si="1"/>
        <v>202202</v>
      </c>
      <c r="C40" s="5" t="str">
        <f>"闫永晴"</f>
        <v>闫永晴</v>
      </c>
      <c r="D40" s="6" t="s">
        <v>61</v>
      </c>
      <c r="E40" s="2">
        <v>81</v>
      </c>
      <c r="F40" s="2">
        <v>82</v>
      </c>
      <c r="G40" s="2">
        <v>81.4</v>
      </c>
    </row>
    <row r="41" spans="1:7">
      <c r="A41" s="5">
        <v>17</v>
      </c>
      <c r="B41" s="5" t="str">
        <f t="shared" si="1"/>
        <v>202202</v>
      </c>
      <c r="C41" s="5" t="str">
        <f>"胡晓芸"</f>
        <v>胡晓芸</v>
      </c>
      <c r="D41" s="6" t="s">
        <v>63</v>
      </c>
      <c r="E41" s="2">
        <v>82</v>
      </c>
      <c r="F41" s="2">
        <v>79</v>
      </c>
      <c r="G41" s="2">
        <v>80.8</v>
      </c>
    </row>
    <row r="42" spans="1:7">
      <c r="A42" s="5">
        <v>18</v>
      </c>
      <c r="B42" s="5" t="str">
        <f t="shared" si="1"/>
        <v>202202</v>
      </c>
      <c r="C42" s="5" t="str">
        <f>"崔雨"</f>
        <v>崔雨</v>
      </c>
      <c r="D42" s="6" t="s">
        <v>65</v>
      </c>
      <c r="E42" s="2">
        <v>81</v>
      </c>
      <c r="F42" s="2">
        <v>79</v>
      </c>
      <c r="G42" s="2">
        <v>80.2</v>
      </c>
    </row>
    <row r="43" spans="1:7">
      <c r="A43" s="5">
        <v>19</v>
      </c>
      <c r="B43" s="5" t="str">
        <f t="shared" si="1"/>
        <v>202202</v>
      </c>
      <c r="C43" s="5" t="str">
        <f>"储妍"</f>
        <v>储妍</v>
      </c>
      <c r="D43" s="6" t="s">
        <v>67</v>
      </c>
      <c r="E43" s="2">
        <v>85</v>
      </c>
      <c r="F43" s="2">
        <v>73</v>
      </c>
      <c r="G43" s="2">
        <v>80.2</v>
      </c>
    </row>
    <row r="44" spans="1:7">
      <c r="A44" s="5">
        <v>20</v>
      </c>
      <c r="B44" s="5" t="str">
        <f t="shared" si="1"/>
        <v>202202</v>
      </c>
      <c r="C44" s="5" t="str">
        <f>"邹玉"</f>
        <v>邹玉</v>
      </c>
      <c r="D44" s="6" t="s">
        <v>68</v>
      </c>
      <c r="E44" s="2">
        <v>80.5</v>
      </c>
      <c r="F44" s="2">
        <v>79</v>
      </c>
      <c r="G44" s="2">
        <v>79.9</v>
      </c>
    </row>
    <row r="45" spans="1:7">
      <c r="A45" s="5">
        <v>21</v>
      </c>
      <c r="B45" s="5" t="str">
        <f t="shared" si="1"/>
        <v>202202</v>
      </c>
      <c r="C45" s="5" t="str">
        <f>"童建军"</f>
        <v>童建军</v>
      </c>
      <c r="D45" s="6" t="s">
        <v>70</v>
      </c>
      <c r="E45" s="2">
        <v>83</v>
      </c>
      <c r="F45" s="2">
        <v>75</v>
      </c>
      <c r="G45" s="2">
        <v>79.8</v>
      </c>
    </row>
    <row r="46" spans="1:7">
      <c r="A46" s="5">
        <v>22</v>
      </c>
      <c r="B46" s="5" t="str">
        <f t="shared" si="1"/>
        <v>202202</v>
      </c>
      <c r="C46" s="5" t="str">
        <f>"施云璐"</f>
        <v>施云璐</v>
      </c>
      <c r="D46" s="6" t="s">
        <v>72</v>
      </c>
      <c r="E46" s="2">
        <v>82</v>
      </c>
      <c r="F46" s="2">
        <v>76</v>
      </c>
      <c r="G46" s="2">
        <v>79.6</v>
      </c>
    </row>
    <row r="47" spans="1:7">
      <c r="A47" s="5">
        <v>23</v>
      </c>
      <c r="B47" s="5" t="str">
        <f t="shared" si="1"/>
        <v>202202</v>
      </c>
      <c r="C47" s="5" t="str">
        <f>"朱雅夫"</f>
        <v>朱雅夫</v>
      </c>
      <c r="D47" s="6" t="s">
        <v>74</v>
      </c>
      <c r="E47" s="2">
        <v>84</v>
      </c>
      <c r="F47" s="2">
        <v>73</v>
      </c>
      <c r="G47" s="2">
        <v>79.6</v>
      </c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2022-07-26T01:23:25Z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4F75A90010E1478B97051F168C42626C</vt:lpwstr>
  </property>
  <property fmtid="{D5CDD505-2E9C-101B-9397-08002B2CF9AE}" pid="3" name="KSOProductBuildVer">
    <vt:lpwstr>2052-11.1.0.11875</vt:lpwstr>
  </property>
</Properties>
</file>