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990" activeTab="0"/>
  </bookViews>
  <sheets>
    <sheet name="2022年黄山市黟县教师招聘拟入围专业测试人员名单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<sst xmlns="http://schemas.openxmlformats.org/spreadsheetml/2006/main" count="58" uniqueCount="15">
  <si>
    <t>座位号</t>
  </si>
  <si>
    <t>岗位代码</t>
  </si>
  <si>
    <t>岗位名称</t>
  </si>
  <si>
    <t>学科专业知识成绩</t>
  </si>
  <si>
    <t>教育综合知识成绩</t>
  </si>
  <si>
    <t>笔试成绩</t>
  </si>
  <si>
    <t>政策加分</t>
  </si>
  <si>
    <t>招聘单位</t>
  </si>
  <si>
    <r>
      <t>2022</t>
    </r>
    <r>
      <rPr>
        <sz val="16"/>
        <rFont val="宋体"/>
        <family val="0"/>
      </rPr>
      <t>年黄山市黟县中小学教师招聘拟入围专业测试人员名单</t>
    </r>
  </si>
  <si>
    <t>黟县教育局</t>
  </si>
  <si>
    <t>初中英语</t>
  </si>
  <si>
    <t>初中语文</t>
  </si>
  <si>
    <t>小学语文</t>
  </si>
  <si>
    <t>小学数学</t>
  </si>
  <si>
    <t>笔试合成总成绩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</si>
</sst>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7">
    <font>
      <sz val="10"/>
      <name val="Arial"/>
      <family val="2"/>
    </font>
    <font>
      <sz val="11"/>
      <name val="宋体"/>
      <family val="0"/>
    </font>
    <font>
      <sz val="10"/>
      <color indexed="10"/>
      <name val="Arial"/>
      <family val="2"/>
    </font>
    <font>
      <sz val="9"/>
      <name val="宋体"/>
      <family val="0"/>
    </font>
    <font>
      <sz val="16"/>
      <name val="Arial"/>
      <family val="2"/>
    </font>
    <font>
      <sz val="16"/>
      <name val="宋体"/>
      <family val="0"/>
    </font>
    <font>
      <sz val="12"/>
      <name val="宋体"/>
      <family val="0"/>
    </font>
    <font>
      <sz val="12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27"/>
      <name val="宋体"/>
      <family val="0"/>
    </font>
    <font>
      <b/>
      <sz val="18"/>
      <color indexed="57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57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4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E30" sqref="E30"/>
    </sheetView>
  </sheetViews>
  <sheetFormatPr defaultColWidth="9.140625" defaultRowHeight="12.75"/>
  <cols>
    <col min="1" max="1" width="15.7109375" style="1" customWidth="1"/>
    <col min="2" max="2" width="14.00390625" style="1" customWidth="1"/>
    <col min="3" max="3" width="13.8515625" style="1" customWidth="1"/>
    <col min="4" max="4" width="11.00390625" style="1" bestFit="1" customWidth="1"/>
    <col min="5" max="5" width="14.7109375" style="1" customWidth="1"/>
    <col min="6" max="6" width="15.8515625" style="1" customWidth="1"/>
    <col min="7" max="7" width="13.140625" style="3" customWidth="1"/>
    <col min="8" max="8" width="10.7109375" style="3" customWidth="1"/>
    <col min="9" max="9" width="18.00390625" style="3" customWidth="1"/>
    <col min="10" max="16384" width="9.140625" style="1" customWidth="1"/>
  </cols>
  <sheetData>
    <row r="1" spans="1:9" ht="28.5" customHeight="1">
      <c r="A1" s="26" t="s">
        <v>8</v>
      </c>
      <c r="B1" s="26"/>
      <c r="C1" s="26"/>
      <c r="D1" s="26"/>
      <c r="E1" s="26"/>
      <c r="F1" s="26"/>
      <c r="G1" s="26"/>
      <c r="H1" s="26"/>
      <c r="I1" s="26"/>
    </row>
    <row r="2" spans="1:9" s="8" customFormat="1" ht="36" customHeight="1" thickBot="1">
      <c r="A2" s="6" t="s">
        <v>0</v>
      </c>
      <c r="B2" s="6" t="s">
        <v>1</v>
      </c>
      <c r="C2" s="6" t="s">
        <v>7</v>
      </c>
      <c r="D2" s="6" t="s">
        <v>2</v>
      </c>
      <c r="E2" s="6" t="s">
        <v>3</v>
      </c>
      <c r="F2" s="6" t="s">
        <v>4</v>
      </c>
      <c r="G2" s="7" t="s">
        <v>5</v>
      </c>
      <c r="H2" s="7" t="s">
        <v>6</v>
      </c>
      <c r="I2" s="7" t="s">
        <v>14</v>
      </c>
    </row>
    <row r="3" spans="1:9" ht="16.5" customHeight="1">
      <c r="A3" s="27" t="str">
        <f>"223410032830"</f>
        <v>223410032830</v>
      </c>
      <c r="B3" s="10">
        <v>341023001</v>
      </c>
      <c r="C3" s="9" t="s">
        <v>9</v>
      </c>
      <c r="D3" s="9" t="s">
        <v>10</v>
      </c>
      <c r="E3" s="10">
        <v>100</v>
      </c>
      <c r="F3" s="10">
        <v>102</v>
      </c>
      <c r="G3" s="10">
        <f aca="true" t="shared" si="0" ref="G3:G26">E3*0.6+F3*0.4</f>
        <v>100.80000000000001</v>
      </c>
      <c r="H3" s="11">
        <v>0</v>
      </c>
      <c r="I3" s="12">
        <v>100.80000000000001</v>
      </c>
    </row>
    <row r="4" spans="1:9" ht="16.5" customHeight="1">
      <c r="A4" s="28" t="str">
        <f>"223410033126"</f>
        <v>223410033126</v>
      </c>
      <c r="B4" s="14">
        <v>341023001</v>
      </c>
      <c r="C4" s="13" t="s">
        <v>9</v>
      </c>
      <c r="D4" s="13" t="s">
        <v>10</v>
      </c>
      <c r="E4" s="14">
        <v>99</v>
      </c>
      <c r="F4" s="14">
        <v>102</v>
      </c>
      <c r="G4" s="14">
        <f t="shared" si="0"/>
        <v>100.2</v>
      </c>
      <c r="H4" s="15">
        <v>0</v>
      </c>
      <c r="I4" s="16">
        <v>100.2</v>
      </c>
    </row>
    <row r="5" spans="1:9" ht="16.5" customHeight="1">
      <c r="A5" s="28" t="str">
        <f>"223410033227"</f>
        <v>223410033227</v>
      </c>
      <c r="B5" s="14">
        <v>341023001</v>
      </c>
      <c r="C5" s="13" t="s">
        <v>9</v>
      </c>
      <c r="D5" s="13" t="s">
        <v>10</v>
      </c>
      <c r="E5" s="14">
        <v>95</v>
      </c>
      <c r="F5" s="14">
        <v>106</v>
      </c>
      <c r="G5" s="14">
        <f t="shared" si="0"/>
        <v>99.4</v>
      </c>
      <c r="H5" s="15">
        <v>0</v>
      </c>
      <c r="I5" s="16">
        <v>99.4</v>
      </c>
    </row>
    <row r="6" spans="1:9" ht="16.5" customHeight="1">
      <c r="A6" s="28" t="str">
        <f>"223410032827"</f>
        <v>223410032827</v>
      </c>
      <c r="B6" s="14">
        <v>341023001</v>
      </c>
      <c r="C6" s="13" t="s">
        <v>9</v>
      </c>
      <c r="D6" s="13" t="s">
        <v>10</v>
      </c>
      <c r="E6" s="14">
        <v>96</v>
      </c>
      <c r="F6" s="14">
        <v>102</v>
      </c>
      <c r="G6" s="14">
        <f t="shared" si="0"/>
        <v>98.4</v>
      </c>
      <c r="H6" s="15">
        <v>0</v>
      </c>
      <c r="I6" s="16">
        <v>98.4</v>
      </c>
    </row>
    <row r="7" spans="1:9" ht="16.5" customHeight="1">
      <c r="A7" s="28" t="str">
        <f>"223410033225"</f>
        <v>223410033225</v>
      </c>
      <c r="B7" s="14">
        <v>341023001</v>
      </c>
      <c r="C7" s="13" t="s">
        <v>9</v>
      </c>
      <c r="D7" s="13" t="s">
        <v>10</v>
      </c>
      <c r="E7" s="14">
        <v>94</v>
      </c>
      <c r="F7" s="14">
        <v>104</v>
      </c>
      <c r="G7" s="14">
        <f t="shared" si="0"/>
        <v>98</v>
      </c>
      <c r="H7" s="15">
        <v>0</v>
      </c>
      <c r="I7" s="16">
        <v>98</v>
      </c>
    </row>
    <row r="8" spans="1:9" ht="16.5" customHeight="1">
      <c r="A8" s="28" t="str">
        <f>"223410032606"</f>
        <v>223410032606</v>
      </c>
      <c r="B8" s="14">
        <v>341023001</v>
      </c>
      <c r="C8" s="13" t="s">
        <v>9</v>
      </c>
      <c r="D8" s="13" t="s">
        <v>10</v>
      </c>
      <c r="E8" s="14">
        <v>98.5</v>
      </c>
      <c r="F8" s="14">
        <v>97</v>
      </c>
      <c r="G8" s="14">
        <f t="shared" si="0"/>
        <v>97.9</v>
      </c>
      <c r="H8" s="15">
        <v>0</v>
      </c>
      <c r="I8" s="16">
        <v>97.9</v>
      </c>
    </row>
    <row r="9" spans="1:9" ht="16.5" customHeight="1">
      <c r="A9" s="28" t="str">
        <f>"223410033201"</f>
        <v>223410033201</v>
      </c>
      <c r="B9" s="14">
        <v>341023001</v>
      </c>
      <c r="C9" s="13" t="s">
        <v>9</v>
      </c>
      <c r="D9" s="13" t="s">
        <v>10</v>
      </c>
      <c r="E9" s="14">
        <v>94</v>
      </c>
      <c r="F9" s="14">
        <v>103</v>
      </c>
      <c r="G9" s="14">
        <f t="shared" si="0"/>
        <v>97.6</v>
      </c>
      <c r="H9" s="15">
        <v>0</v>
      </c>
      <c r="I9" s="16">
        <v>97.6</v>
      </c>
    </row>
    <row r="10" spans="1:9" ht="16.5" customHeight="1">
      <c r="A10" s="28" t="str">
        <f>"223410032714"</f>
        <v>223410032714</v>
      </c>
      <c r="B10" s="14">
        <v>341023001</v>
      </c>
      <c r="C10" s="13" t="s">
        <v>9</v>
      </c>
      <c r="D10" s="13" t="s">
        <v>10</v>
      </c>
      <c r="E10" s="14">
        <v>96</v>
      </c>
      <c r="F10" s="14">
        <v>99</v>
      </c>
      <c r="G10" s="14">
        <f t="shared" si="0"/>
        <v>97.19999999999999</v>
      </c>
      <c r="H10" s="15">
        <v>0</v>
      </c>
      <c r="I10" s="16">
        <v>97.19999999999999</v>
      </c>
    </row>
    <row r="11" spans="1:9" ht="16.5" customHeight="1" thickBot="1">
      <c r="A11" s="28" t="str">
        <f>"223410032929"</f>
        <v>223410032929</v>
      </c>
      <c r="B11" s="14">
        <v>341023001</v>
      </c>
      <c r="C11" s="13" t="s">
        <v>9</v>
      </c>
      <c r="D11" s="13" t="s">
        <v>10</v>
      </c>
      <c r="E11" s="14">
        <v>98.5</v>
      </c>
      <c r="F11" s="14">
        <v>94</v>
      </c>
      <c r="G11" s="14">
        <f t="shared" si="0"/>
        <v>96.69999999999999</v>
      </c>
      <c r="H11" s="15">
        <v>0</v>
      </c>
      <c r="I11" s="16">
        <v>96.69999999999999</v>
      </c>
    </row>
    <row r="12" spans="1:9" ht="16.5" customHeight="1">
      <c r="A12" s="27" t="str">
        <f>"223410030116"</f>
        <v>223410030116</v>
      </c>
      <c r="B12" s="10">
        <v>341023002</v>
      </c>
      <c r="C12" s="9" t="s">
        <v>9</v>
      </c>
      <c r="D12" s="9" t="s">
        <v>11</v>
      </c>
      <c r="E12" s="10">
        <v>85</v>
      </c>
      <c r="F12" s="10">
        <v>72</v>
      </c>
      <c r="G12" s="10">
        <f t="shared" si="0"/>
        <v>79.8</v>
      </c>
      <c r="H12" s="11">
        <v>0</v>
      </c>
      <c r="I12" s="12">
        <v>79.8</v>
      </c>
    </row>
    <row r="13" spans="1:9" ht="16.5" customHeight="1">
      <c r="A13" s="28" t="str">
        <f>"223410030506"</f>
        <v>223410030506</v>
      </c>
      <c r="B13" s="14">
        <v>341023002</v>
      </c>
      <c r="C13" s="13" t="s">
        <v>9</v>
      </c>
      <c r="D13" s="13" t="s">
        <v>11</v>
      </c>
      <c r="E13" s="14">
        <v>74</v>
      </c>
      <c r="F13" s="14">
        <v>87</v>
      </c>
      <c r="G13" s="14">
        <f t="shared" si="0"/>
        <v>79.2</v>
      </c>
      <c r="H13" s="15">
        <v>0</v>
      </c>
      <c r="I13" s="16">
        <v>79.2</v>
      </c>
    </row>
    <row r="14" spans="1:9" ht="16.5" customHeight="1" thickBot="1">
      <c r="A14" s="28" t="str">
        <f>"223410030127"</f>
        <v>223410030127</v>
      </c>
      <c r="B14" s="14">
        <v>341023002</v>
      </c>
      <c r="C14" s="13" t="s">
        <v>9</v>
      </c>
      <c r="D14" s="13" t="s">
        <v>11</v>
      </c>
      <c r="E14" s="14">
        <v>71</v>
      </c>
      <c r="F14" s="14">
        <v>86</v>
      </c>
      <c r="G14" s="14">
        <f t="shared" si="0"/>
        <v>77</v>
      </c>
      <c r="H14" s="15">
        <v>0</v>
      </c>
      <c r="I14" s="16">
        <v>77</v>
      </c>
    </row>
    <row r="15" spans="1:9" ht="16.5" customHeight="1">
      <c r="A15" s="27" t="str">
        <f>"223410011816"</f>
        <v>223410011816</v>
      </c>
      <c r="B15" s="10">
        <v>341023003</v>
      </c>
      <c r="C15" s="9" t="s">
        <v>9</v>
      </c>
      <c r="D15" s="9" t="s">
        <v>12</v>
      </c>
      <c r="E15" s="10">
        <v>90</v>
      </c>
      <c r="F15" s="10">
        <v>89</v>
      </c>
      <c r="G15" s="10">
        <f t="shared" si="0"/>
        <v>89.6</v>
      </c>
      <c r="H15" s="11">
        <v>0</v>
      </c>
      <c r="I15" s="12">
        <v>89.6</v>
      </c>
    </row>
    <row r="16" spans="1:9" ht="16.5" customHeight="1">
      <c r="A16" s="28" t="str">
        <f>"223410013103"</f>
        <v>223410013103</v>
      </c>
      <c r="B16" s="14">
        <v>341023003</v>
      </c>
      <c r="C16" s="13" t="s">
        <v>9</v>
      </c>
      <c r="D16" s="13" t="s">
        <v>12</v>
      </c>
      <c r="E16" s="14">
        <v>88</v>
      </c>
      <c r="F16" s="14">
        <v>88</v>
      </c>
      <c r="G16" s="14">
        <f t="shared" si="0"/>
        <v>88</v>
      </c>
      <c r="H16" s="15">
        <v>0</v>
      </c>
      <c r="I16" s="16">
        <v>88</v>
      </c>
    </row>
    <row r="17" spans="1:9" ht="16.5" customHeight="1">
      <c r="A17" s="28" t="str">
        <f>"223410010326"</f>
        <v>223410010326</v>
      </c>
      <c r="B17" s="14">
        <v>341023003</v>
      </c>
      <c r="C17" s="13" t="s">
        <v>9</v>
      </c>
      <c r="D17" s="13" t="s">
        <v>12</v>
      </c>
      <c r="E17" s="14">
        <v>88</v>
      </c>
      <c r="F17" s="14">
        <v>87</v>
      </c>
      <c r="G17" s="14">
        <f t="shared" si="0"/>
        <v>87.6</v>
      </c>
      <c r="H17" s="15">
        <v>0</v>
      </c>
      <c r="I17" s="16">
        <v>87.6</v>
      </c>
    </row>
    <row r="18" spans="1:9" ht="16.5" customHeight="1">
      <c r="A18" s="28" t="str">
        <f>"223410011716"</f>
        <v>223410011716</v>
      </c>
      <c r="B18" s="14">
        <v>341023003</v>
      </c>
      <c r="C18" s="13" t="s">
        <v>9</v>
      </c>
      <c r="D18" s="13" t="s">
        <v>12</v>
      </c>
      <c r="E18" s="14">
        <v>90</v>
      </c>
      <c r="F18" s="14">
        <v>79.5</v>
      </c>
      <c r="G18" s="14">
        <f t="shared" si="0"/>
        <v>85.8</v>
      </c>
      <c r="H18" s="15">
        <v>0</v>
      </c>
      <c r="I18" s="16">
        <v>85.8</v>
      </c>
    </row>
    <row r="19" spans="1:9" ht="16.5" customHeight="1">
      <c r="A19" s="28" t="str">
        <f>"223410013105"</f>
        <v>223410013105</v>
      </c>
      <c r="B19" s="14">
        <v>341023003</v>
      </c>
      <c r="C19" s="13" t="s">
        <v>9</v>
      </c>
      <c r="D19" s="13" t="s">
        <v>12</v>
      </c>
      <c r="E19" s="14">
        <v>86</v>
      </c>
      <c r="F19" s="14">
        <v>85</v>
      </c>
      <c r="G19" s="14">
        <f t="shared" si="0"/>
        <v>85.6</v>
      </c>
      <c r="H19" s="15">
        <v>0</v>
      </c>
      <c r="I19" s="16">
        <v>85.6</v>
      </c>
    </row>
    <row r="20" spans="1:9" ht="16.5" customHeight="1" thickBot="1">
      <c r="A20" s="28" t="str">
        <f>"223410012830"</f>
        <v>223410012830</v>
      </c>
      <c r="B20" s="14">
        <v>341023003</v>
      </c>
      <c r="C20" s="13" t="s">
        <v>9</v>
      </c>
      <c r="D20" s="13" t="s">
        <v>12</v>
      </c>
      <c r="E20" s="14">
        <v>84</v>
      </c>
      <c r="F20" s="14">
        <v>87</v>
      </c>
      <c r="G20" s="14">
        <f t="shared" si="0"/>
        <v>85.2</v>
      </c>
      <c r="H20" s="15">
        <v>0</v>
      </c>
      <c r="I20" s="16">
        <v>85.2</v>
      </c>
    </row>
    <row r="21" spans="1:9" ht="16.5" customHeight="1">
      <c r="A21" s="29" t="str">
        <f>"223410021129"</f>
        <v>223410021129</v>
      </c>
      <c r="B21" s="4">
        <v>341023004</v>
      </c>
      <c r="C21" s="17" t="s">
        <v>9</v>
      </c>
      <c r="D21" s="17" t="s">
        <v>13</v>
      </c>
      <c r="E21" s="4">
        <v>100.5</v>
      </c>
      <c r="F21" s="4">
        <v>98.5</v>
      </c>
      <c r="G21" s="4">
        <f t="shared" si="0"/>
        <v>99.7</v>
      </c>
      <c r="H21" s="18">
        <v>0</v>
      </c>
      <c r="I21" s="19">
        <v>99.7</v>
      </c>
    </row>
    <row r="22" spans="1:9" ht="16.5" customHeight="1">
      <c r="A22" s="30" t="str">
        <f>"223410021419"</f>
        <v>223410021419</v>
      </c>
      <c r="B22" s="2">
        <v>341023004</v>
      </c>
      <c r="C22" s="20" t="s">
        <v>9</v>
      </c>
      <c r="D22" s="20" t="s">
        <v>13</v>
      </c>
      <c r="E22" s="2">
        <v>109</v>
      </c>
      <c r="F22" s="2">
        <v>84</v>
      </c>
      <c r="G22" s="2">
        <f t="shared" si="0"/>
        <v>99</v>
      </c>
      <c r="H22" s="21">
        <v>0</v>
      </c>
      <c r="I22" s="22">
        <v>99</v>
      </c>
    </row>
    <row r="23" spans="1:9" ht="16.5" customHeight="1">
      <c r="A23" s="30" t="str">
        <f>"223410021720"</f>
        <v>223410021720</v>
      </c>
      <c r="B23" s="2">
        <v>341023004</v>
      </c>
      <c r="C23" s="20" t="s">
        <v>9</v>
      </c>
      <c r="D23" s="20" t="s">
        <v>13</v>
      </c>
      <c r="E23" s="2">
        <v>103</v>
      </c>
      <c r="F23" s="2">
        <v>88</v>
      </c>
      <c r="G23" s="2">
        <f t="shared" si="0"/>
        <v>97</v>
      </c>
      <c r="H23" s="21">
        <v>0</v>
      </c>
      <c r="I23" s="22">
        <v>97</v>
      </c>
    </row>
    <row r="24" spans="1:9" ht="16.5" customHeight="1">
      <c r="A24" s="30" t="str">
        <f>"223410020223"</f>
        <v>223410020223</v>
      </c>
      <c r="B24" s="2">
        <v>341023004</v>
      </c>
      <c r="C24" s="20" t="s">
        <v>9</v>
      </c>
      <c r="D24" s="20" t="s">
        <v>13</v>
      </c>
      <c r="E24" s="2">
        <v>100</v>
      </c>
      <c r="F24" s="2">
        <v>85.5</v>
      </c>
      <c r="G24" s="2">
        <f t="shared" si="0"/>
        <v>94.2</v>
      </c>
      <c r="H24" s="21">
        <v>0</v>
      </c>
      <c r="I24" s="22">
        <v>94.2</v>
      </c>
    </row>
    <row r="25" spans="1:9" ht="16.5" customHeight="1">
      <c r="A25" s="30" t="str">
        <f>"223410020808"</f>
        <v>223410020808</v>
      </c>
      <c r="B25" s="2">
        <v>341023004</v>
      </c>
      <c r="C25" s="20" t="s">
        <v>9</v>
      </c>
      <c r="D25" s="20" t="s">
        <v>13</v>
      </c>
      <c r="E25" s="2">
        <v>102</v>
      </c>
      <c r="F25" s="2">
        <v>79</v>
      </c>
      <c r="G25" s="2">
        <f t="shared" si="0"/>
        <v>92.8</v>
      </c>
      <c r="H25" s="21">
        <v>0</v>
      </c>
      <c r="I25" s="22">
        <v>92.8</v>
      </c>
    </row>
    <row r="26" spans="1:9" ht="16.5" customHeight="1" thickBot="1">
      <c r="A26" s="31" t="str">
        <f>"223410021921"</f>
        <v>223410021921</v>
      </c>
      <c r="B26" s="5">
        <v>341023004</v>
      </c>
      <c r="C26" s="23" t="s">
        <v>9</v>
      </c>
      <c r="D26" s="23" t="s">
        <v>13</v>
      </c>
      <c r="E26" s="5">
        <v>85.5</v>
      </c>
      <c r="F26" s="5">
        <v>79</v>
      </c>
      <c r="G26" s="5">
        <f t="shared" si="0"/>
        <v>82.9</v>
      </c>
      <c r="H26" s="24">
        <v>0</v>
      </c>
      <c r="I26" s="25">
        <v>82.9</v>
      </c>
    </row>
  </sheetData>
  <sheetProtection/>
  <mergeCells count="1">
    <mergeCell ref="A1:I1"/>
  </mergeCells>
  <conditionalFormatting sqref="A3:A11">
    <cfRule type="expression" priority="4" dxfId="0">
      <formula>AND(SUMPRODUCT(_xlfn.IFERROR(1*(($C$1:$C$62288&amp;"x")=(A3&amp;"x")),0))&gt;1,NOT(ISBLANK(A3)))</formula>
    </cfRule>
  </conditionalFormatting>
  <conditionalFormatting sqref="A12:A14">
    <cfRule type="expression" priority="3" dxfId="0">
      <formula>AND(SUMPRODUCT(_xlfn.IFERROR(1*(($C$1:$C$62288&amp;"x")=(A12&amp;"x")),0))&gt;1,NOT(ISBLANK(A12)))</formula>
    </cfRule>
  </conditionalFormatting>
  <conditionalFormatting sqref="A15:A20">
    <cfRule type="expression" priority="2" dxfId="0">
      <formula>AND(SUMPRODUCT(_xlfn.IFERROR(1*(($C$1:$C$62288&amp;"x")=(A15&amp;"x")),0))&gt;1,NOT(ISBLANK(A15)))</formula>
    </cfRule>
  </conditionalFormatting>
  <conditionalFormatting sqref="A21:A26">
    <cfRule type="expression" priority="1" dxfId="0">
      <formula>AND(SUMPRODUCT(_xlfn.IFERROR(1*(($C$1:$C$62288&amp;"x")=(A21&amp;"x")),0))&gt;1,NOT(ISBLANK(A21)))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2022-07-22T03:06:29Z</cp:lastPrinted>
  <dcterms:created xsi:type="dcterms:W3CDTF">2021-04-17T08:26:18Z</dcterms:created>
  <dcterms:modified xsi:type="dcterms:W3CDTF">2022-07-22T03:07:00Z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ICV">
    <vt:lpwstr>6163B77BF55D4356A1CAA5C6A38E045D</vt:lpwstr>
  </property>
  <property fmtid="{D5CDD505-2E9C-101B-9397-08002B2CF9AE}" pid="4" name="KSOProductBuildVer">
    <vt:lpwstr>2052-11.1.0.10463</vt:lpwstr>
  </property>
</Properties>
</file>