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4" firstSheet="20" activeTab="24"/>
  </bookViews>
  <sheets>
    <sheet name="襄州区第一高级中学高中政治教师" sheetId="1" r:id="rId1"/>
    <sheet name="襄州区第一高级中学高中物理教师" sheetId="2" r:id="rId2"/>
    <sheet name="襄州区第二高级中学高中政治教师" sheetId="3" r:id="rId3"/>
    <sheet name="襄州区第二高级中学高中语文教师" sheetId="4" r:id="rId4"/>
    <sheet name="襄州区第二高级中学高中数学教师" sheetId="5" r:id="rId5"/>
    <sheet name="襄州区第二高级中学高中生物教师" sheetId="18" r:id="rId6"/>
    <sheet name="襄州区第二高级中学高中地理教师" sheetId="19" r:id="rId7"/>
    <sheet name="襄州区第二高级中学高中历史教师" sheetId="20" r:id="rId8"/>
    <sheet name="襄州区第二高级中学高中英语教师" sheetId="21" r:id="rId9"/>
    <sheet name="襄阳市田家炳中学高中语文教师" sheetId="22" r:id="rId10"/>
    <sheet name="襄阳市田家炳中学高中地理教师" sheetId="23" r:id="rId11"/>
    <sheet name="襄阳市田家炳中学高中历史教师" sheetId="24" r:id="rId12"/>
    <sheet name="襄阳市田家炳中学高中体育教师" sheetId="25" r:id="rId13"/>
    <sheet name="襄阳市田家炳中学高中日语教师" sheetId="26" r:id="rId14"/>
    <sheet name="襄阳市田家炳中学高中音乐教师" sheetId="27" r:id="rId15"/>
    <sheet name="襄州区第六高级中学高中数学教师" sheetId="28" r:id="rId16"/>
    <sheet name="襄州区第六高级中学高中生物教师" sheetId="29" r:id="rId17"/>
    <sheet name="襄州区第六高级中学高中地理教师" sheetId="30" r:id="rId18"/>
    <sheet name="襄州区第六高级中学高中音乐教师" sheetId="31" r:id="rId19"/>
    <sheet name="襄州区职业教育中心中职制造类专业教师" sheetId="32" r:id="rId20"/>
    <sheet name="襄州区职业教育中心中职汽车维修类专业教师" sheetId="33" r:id="rId21"/>
    <sheet name="襄州区职业教育中心中职财经商贸类专业课教师" sheetId="34" r:id="rId22"/>
    <sheet name="襄州区职业教育中心中职艺术设计专业课教师" sheetId="35" r:id="rId23"/>
    <sheet name="襄州区职业教育中心中职信息技术类专业课教师" sheetId="36" r:id="rId24"/>
    <sheet name="襄州区职业教育中心中职语文教师" sheetId="37" r:id="rId25"/>
  </sheets>
  <calcPr calcId="144525"/>
</workbook>
</file>

<file path=xl/sharedStrings.xml><?xml version="1.0" encoding="utf-8"?>
<sst xmlns="http://schemas.openxmlformats.org/spreadsheetml/2006/main" count="699" uniqueCount="246">
  <si>
    <t>2021年度襄州区教育系统高中（含职教中心）面向社会公开招聘教师综合成绩汇总表</t>
  </si>
  <si>
    <t>序号</t>
  </si>
  <si>
    <t>姓名</t>
  </si>
  <si>
    <t>准考证号</t>
  </si>
  <si>
    <t>报考专业</t>
  </si>
  <si>
    <t>职业能力倾向测验</t>
  </si>
  <si>
    <t>综合应用能力</t>
  </si>
  <si>
    <t>笔试成绩</t>
  </si>
  <si>
    <t>笔试成绩*40</t>
  </si>
  <si>
    <t>面试成绩</t>
  </si>
  <si>
    <t>面试成绩*60%</t>
  </si>
  <si>
    <t>综合成绩</t>
  </si>
  <si>
    <t>1</t>
  </si>
  <si>
    <t>杨啸坤</t>
  </si>
  <si>
    <t>202109110102</t>
  </si>
  <si>
    <t>襄州区第一高级中学高中政治教师</t>
  </si>
  <si>
    <t>2</t>
  </si>
  <si>
    <t>杨月</t>
  </si>
  <si>
    <t>202109110104</t>
  </si>
  <si>
    <t>刘锋</t>
  </si>
  <si>
    <t>202109110112</t>
  </si>
  <si>
    <t>襄州区第一高级中学高中物理教师</t>
  </si>
  <si>
    <t>杨宇轩</t>
  </si>
  <si>
    <t>202109110111</t>
  </si>
  <si>
    <t>3</t>
  </si>
  <si>
    <t>范海英</t>
  </si>
  <si>
    <t>202109110109</t>
  </si>
  <si>
    <t>4</t>
  </si>
  <si>
    <t>齐文雅</t>
  </si>
  <si>
    <t>202109110110</t>
  </si>
  <si>
    <t>吴紫薇</t>
  </si>
  <si>
    <t>202109110114</t>
  </si>
  <si>
    <t>襄州区第二高级中学高中政治教师</t>
  </si>
  <si>
    <t>宋弯弯</t>
  </si>
  <si>
    <t>202109110119</t>
  </si>
  <si>
    <t>襄州区第二高级中学高中语文教师</t>
  </si>
  <si>
    <t>熊旻</t>
  </si>
  <si>
    <t>202109110211</t>
  </si>
  <si>
    <t>张双双</t>
  </si>
  <si>
    <t>202109110201</t>
  </si>
  <si>
    <t>周幸琦</t>
  </si>
  <si>
    <t>202109110128</t>
  </si>
  <si>
    <t>5</t>
  </si>
  <si>
    <t>张仰</t>
  </si>
  <si>
    <t>202109110223</t>
  </si>
  <si>
    <t>6</t>
  </si>
  <si>
    <t>李梦圆</t>
  </si>
  <si>
    <t>202109110120</t>
  </si>
  <si>
    <t>7</t>
  </si>
  <si>
    <t>谢小凤</t>
  </si>
  <si>
    <t>202109110202</t>
  </si>
  <si>
    <t>8</t>
  </si>
  <si>
    <t>仇丽丽</t>
  </si>
  <si>
    <t>202109110118</t>
  </si>
  <si>
    <t>9</t>
  </si>
  <si>
    <t>张斯琪</t>
  </si>
  <si>
    <t>202109110130</t>
  </si>
  <si>
    <t>10</t>
  </si>
  <si>
    <t>王璐</t>
  </si>
  <si>
    <t>202109110117</t>
  </si>
  <si>
    <t>11</t>
  </si>
  <si>
    <t>代晶晶</t>
  </si>
  <si>
    <t>202109110218</t>
  </si>
  <si>
    <t>12</t>
  </si>
  <si>
    <t>杜小倩</t>
  </si>
  <si>
    <t>202109110214</t>
  </si>
  <si>
    <t>缺考</t>
  </si>
  <si>
    <t>舒依婷</t>
  </si>
  <si>
    <t>202109110227</t>
  </si>
  <si>
    <t>襄州区第二高级中学高中数学教师</t>
  </si>
  <si>
    <t>田有森</t>
  </si>
  <si>
    <t>202109110225</t>
  </si>
  <si>
    <t>倪心雨</t>
  </si>
  <si>
    <t>202109110230</t>
  </si>
  <si>
    <t>襄州区第二高级中学高中生物教师</t>
  </si>
  <si>
    <t>王小涵</t>
  </si>
  <si>
    <t>202109110301</t>
  </si>
  <si>
    <t>闫梦琴</t>
  </si>
  <si>
    <t>202109110307</t>
  </si>
  <si>
    <t>刘雨晨</t>
  </si>
  <si>
    <t>202109110229</t>
  </si>
  <si>
    <t>却梦阳</t>
  </si>
  <si>
    <t>202109110310</t>
  </si>
  <si>
    <t>襄州区第二高级中学高中地理教师</t>
  </si>
  <si>
    <t>王明珠</t>
  </si>
  <si>
    <t>202109110315</t>
  </si>
  <si>
    <t>田曙光</t>
  </si>
  <si>
    <t>202109110312</t>
  </si>
  <si>
    <t>孟涛</t>
  </si>
  <si>
    <t>202109110317</t>
  </si>
  <si>
    <t>襄州区第二高级中学高中历史教师</t>
  </si>
  <si>
    <t>范红营</t>
  </si>
  <si>
    <t>202109110318</t>
  </si>
  <si>
    <t>刘雨田</t>
  </si>
  <si>
    <t>202109110427</t>
  </si>
  <si>
    <t>襄州区第二高级中学高中英语教师</t>
  </si>
  <si>
    <t>明明</t>
  </si>
  <si>
    <t>202109110428</t>
  </si>
  <si>
    <t>段文贤</t>
  </si>
  <si>
    <t>202109110320</t>
  </si>
  <si>
    <t>熊英姿</t>
  </si>
  <si>
    <t>202109110626</t>
  </si>
  <si>
    <t>李伞</t>
  </si>
  <si>
    <t>202109110524</t>
  </si>
  <si>
    <t>刘海英</t>
  </si>
  <si>
    <t>202109110402</t>
  </si>
  <si>
    <t>王冠男</t>
  </si>
  <si>
    <t>202109110521</t>
  </si>
  <si>
    <t>刘雪娉</t>
  </si>
  <si>
    <t>202109110510</t>
  </si>
  <si>
    <t>李青帆</t>
  </si>
  <si>
    <t>202109110516</t>
  </si>
  <si>
    <t>姚智玲</t>
  </si>
  <si>
    <t>202109110519</t>
  </si>
  <si>
    <t>付运豪</t>
  </si>
  <si>
    <t>202109110520</t>
  </si>
  <si>
    <t>刘青青</t>
  </si>
  <si>
    <t>202109110408</t>
  </si>
  <si>
    <t>亢寒</t>
  </si>
  <si>
    <t>202109110719</t>
  </si>
  <si>
    <t>襄阳市田家炳中学高中语文教师</t>
  </si>
  <si>
    <t>夏文秀</t>
  </si>
  <si>
    <t>202109110727</t>
  </si>
  <si>
    <t>李甜</t>
  </si>
  <si>
    <t>202109110706</t>
  </si>
  <si>
    <t>张文轩</t>
  </si>
  <si>
    <t>202109110730</t>
  </si>
  <si>
    <t>襄阳市田家炳中学高中地理教师</t>
  </si>
  <si>
    <t>陈孝琪</t>
  </si>
  <si>
    <t>202109110806</t>
  </si>
  <si>
    <t>孙思佳</t>
  </si>
  <si>
    <t>202109110811</t>
  </si>
  <si>
    <t>襄阳市田家炳中学高中历史教师</t>
  </si>
  <si>
    <t>韩欣悦</t>
  </si>
  <si>
    <t>202109110808</t>
  </si>
  <si>
    <t>张涵</t>
  </si>
  <si>
    <t>202109110809</t>
  </si>
  <si>
    <t>袁国伟</t>
  </si>
  <si>
    <t>202109110903</t>
  </si>
  <si>
    <t>襄阳市田家炳中学高中体育教师</t>
  </si>
  <si>
    <t>周健毅</t>
  </si>
  <si>
    <t>202109110907</t>
  </si>
  <si>
    <t>刘塘玲</t>
  </si>
  <si>
    <t>202109110915</t>
  </si>
  <si>
    <t>邢颖</t>
  </si>
  <si>
    <t>202109111106</t>
  </si>
  <si>
    <t>襄阳市田家炳中学高中日语教师</t>
  </si>
  <si>
    <t>吴文茜</t>
  </si>
  <si>
    <t>202109111111</t>
  </si>
  <si>
    <t>吴黎坤</t>
  </si>
  <si>
    <t>202109111107</t>
  </si>
  <si>
    <t>范欣悦</t>
  </si>
  <si>
    <t>202109111114</t>
  </si>
  <si>
    <t>襄阳市田家炳中学高中音乐教师</t>
  </si>
  <si>
    <t>陈语嫣</t>
  </si>
  <si>
    <t>202109111115</t>
  </si>
  <si>
    <t>李肖</t>
  </si>
  <si>
    <t>202109111118</t>
  </si>
  <si>
    <t>刘雅达</t>
  </si>
  <si>
    <t>202109111128</t>
  </si>
  <si>
    <t>襄州区第六高级中学高中数学教师</t>
  </si>
  <si>
    <t>朱希瑞</t>
  </si>
  <si>
    <t>202109111124</t>
  </si>
  <si>
    <t>关山月</t>
  </si>
  <si>
    <t>202109111123</t>
  </si>
  <si>
    <t>刘双格</t>
  </si>
  <si>
    <t>202109111126</t>
  </si>
  <si>
    <t>田玥</t>
  </si>
  <si>
    <t>202109111130</t>
  </si>
  <si>
    <t>襄州区第六高级中学高中生物教师</t>
  </si>
  <si>
    <t>周川</t>
  </si>
  <si>
    <t>202109111129</t>
  </si>
  <si>
    <t>毛焕</t>
  </si>
  <si>
    <t>202109111204</t>
  </si>
  <si>
    <t>襄州区第六高级中学高中地理教师</t>
  </si>
  <si>
    <t>余容舟</t>
  </si>
  <si>
    <t>202109111207</t>
  </si>
  <si>
    <t>襄州区第六高级中学高中音乐教师</t>
  </si>
  <si>
    <t>王嘉玮</t>
  </si>
  <si>
    <t>202109111213</t>
  </si>
  <si>
    <t>陶继茹</t>
  </si>
  <si>
    <t>202109111212</t>
  </si>
  <si>
    <t>韩晓曼</t>
  </si>
  <si>
    <t>202109111225</t>
  </si>
  <si>
    <t>襄州区职业教育中心中职制造类专业教师</t>
  </si>
  <si>
    <t>胡玉龙</t>
  </si>
  <si>
    <t>202109111306</t>
  </si>
  <si>
    <t>魏延</t>
  </si>
  <si>
    <t>202109111221</t>
  </si>
  <si>
    <t>王盼</t>
  </si>
  <si>
    <t>202109111216</t>
  </si>
  <si>
    <t>张泽阳</t>
  </si>
  <si>
    <t>202109111222</t>
  </si>
  <si>
    <t>吴海霜</t>
  </si>
  <si>
    <t>202109111303</t>
  </si>
  <si>
    <t>宋巧</t>
  </si>
  <si>
    <t>202109111312</t>
  </si>
  <si>
    <t>襄州区职业教育中心中职汽车维修类专业教师</t>
  </si>
  <si>
    <t>陈士旭</t>
  </si>
  <si>
    <t>202109111311</t>
  </si>
  <si>
    <t>杨仕红</t>
  </si>
  <si>
    <t>202109111318</t>
  </si>
  <si>
    <t>襄州区职业教育中心中职财经商贸类专业课教师</t>
  </si>
  <si>
    <t>宋钰</t>
  </si>
  <si>
    <t>202109111315</t>
  </si>
  <si>
    <t>李小萌</t>
  </si>
  <si>
    <t>202109111414</t>
  </si>
  <si>
    <t>尤梦月</t>
  </si>
  <si>
    <t>202109111321</t>
  </si>
  <si>
    <t>苗琪</t>
  </si>
  <si>
    <t>202109111408</t>
  </si>
  <si>
    <t>高魏玲</t>
  </si>
  <si>
    <t>202109111325</t>
  </si>
  <si>
    <t>曾子涵</t>
  </si>
  <si>
    <t>202109111430</t>
  </si>
  <si>
    <t>襄州区职业教育中心中职艺术设计专业课教师</t>
  </si>
  <si>
    <t>张世恒</t>
  </si>
  <si>
    <t>202109111605</t>
  </si>
  <si>
    <t>马金燕</t>
  </si>
  <si>
    <t>202109111508</t>
  </si>
  <si>
    <t>刘秋阳</t>
  </si>
  <si>
    <t>202109111622</t>
  </si>
  <si>
    <t>梅寒霜</t>
  </si>
  <si>
    <t>202109111429</t>
  </si>
  <si>
    <t>袁俊飞</t>
  </si>
  <si>
    <t>202109111523</t>
  </si>
  <si>
    <t>刘会娟</t>
  </si>
  <si>
    <t>202109111721</t>
  </si>
  <si>
    <t>襄州区职业教育中心中职信息技术类专业课教师</t>
  </si>
  <si>
    <t>朱文婷</t>
  </si>
  <si>
    <t>202109111725</t>
  </si>
  <si>
    <t>郝海涛</t>
  </si>
  <si>
    <t>202109111709</t>
  </si>
  <si>
    <t>徐梦晗</t>
  </si>
  <si>
    <t>202109111705</t>
  </si>
  <si>
    <t>陈阳</t>
  </si>
  <si>
    <t>202109111715</t>
  </si>
  <si>
    <t>陈亚丽</t>
  </si>
  <si>
    <t>202109111716</t>
  </si>
  <si>
    <t>李凌霄</t>
  </si>
  <si>
    <t>202109111726</t>
  </si>
  <si>
    <t>襄州区职业教育中心中职语文教师</t>
  </si>
  <si>
    <t>卜太玲</t>
  </si>
  <si>
    <t>202109111804</t>
  </si>
  <si>
    <t>管江云</t>
  </si>
  <si>
    <t>202109111730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</si>
</sst>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177" formatCode="0.00_ ;[Red]\-0.00\ "/>
    <numFmt numFmtId="178" formatCode="0.00;[Red]0.00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H24" sqref="H24"/>
    </sheetView>
  </sheetViews>
  <sheetFormatPr defaultColWidth="9" defaultRowHeight="13.5" outlineLevelRow="3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13</v>
      </c>
      <c r="C3" s="6" t="s">
        <v>14</v>
      </c>
      <c r="D3" s="7" t="s">
        <v>15</v>
      </c>
      <c r="E3" s="12">
        <v>108.2</v>
      </c>
      <c r="F3" s="12">
        <v>105</v>
      </c>
      <c r="G3" s="9">
        <f>(E3+F3)/3</f>
        <v>71.0666666666667</v>
      </c>
      <c r="H3" s="5">
        <f>G3*0.4</f>
        <v>28.4266666666667</v>
      </c>
      <c r="I3" s="5">
        <v>85.3</v>
      </c>
      <c r="J3" s="5">
        <f>I3*0.6</f>
        <v>51.18</v>
      </c>
      <c r="K3" s="5">
        <f>H3+J3</f>
        <v>79.6066666666667</v>
      </c>
    </row>
    <row r="4" ht="28" customHeight="1" spans="1:11">
      <c r="A4" s="6" t="s">
        <v>16</v>
      </c>
      <c r="B4" s="6" t="s">
        <v>17</v>
      </c>
      <c r="C4" s="6" t="s">
        <v>18</v>
      </c>
      <c r="D4" s="7" t="s">
        <v>15</v>
      </c>
      <c r="E4" s="12">
        <v>83.6</v>
      </c>
      <c r="F4" s="12">
        <v>104</v>
      </c>
      <c r="G4" s="9">
        <f>(E4+F4)/3</f>
        <v>62.5333333333333</v>
      </c>
      <c r="H4" s="5">
        <f>G4*0.4</f>
        <v>25.0133333333333</v>
      </c>
      <c r="I4" s="5">
        <v>85.14</v>
      </c>
      <c r="J4" s="5">
        <f>I4*0.6</f>
        <v>51.084</v>
      </c>
      <c r="K4" s="5">
        <f>H4+J4</f>
        <v>76.0973333333333</v>
      </c>
    </row>
  </sheetData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P18" sqref="P18"/>
    </sheetView>
  </sheetViews>
  <sheetFormatPr defaultColWidth="9" defaultRowHeight="13.5" outlineLevelRow="4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118</v>
      </c>
      <c r="C3" s="6" t="s">
        <v>119</v>
      </c>
      <c r="D3" s="7" t="s">
        <v>120</v>
      </c>
      <c r="E3" s="8">
        <v>108.5</v>
      </c>
      <c r="F3" s="8">
        <v>107</v>
      </c>
      <c r="G3" s="9">
        <f>(E3+F3)/3</f>
        <v>71.8333333333333</v>
      </c>
      <c r="H3" s="5">
        <f>G3*0.4</f>
        <v>28.7333333333333</v>
      </c>
      <c r="I3" s="5">
        <v>85.42</v>
      </c>
      <c r="J3" s="5">
        <f>I3*0.6</f>
        <v>51.252</v>
      </c>
      <c r="K3" s="5">
        <v>79.98</v>
      </c>
    </row>
    <row r="4" ht="28" customHeight="1" spans="1:11">
      <c r="A4" s="6" t="s">
        <v>16</v>
      </c>
      <c r="B4" s="6" t="s">
        <v>121</v>
      </c>
      <c r="C4" s="6" t="s">
        <v>122</v>
      </c>
      <c r="D4" s="7" t="s">
        <v>120</v>
      </c>
      <c r="E4" s="8">
        <v>104.7</v>
      </c>
      <c r="F4" s="8">
        <v>113</v>
      </c>
      <c r="G4" s="9">
        <f>(E4+F4)/3</f>
        <v>72.5666666666667</v>
      </c>
      <c r="H4" s="5">
        <f>G4*0.4</f>
        <v>29.0266666666667</v>
      </c>
      <c r="I4" s="5">
        <v>84.84</v>
      </c>
      <c r="J4" s="5">
        <f>I4*0.6</f>
        <v>50.904</v>
      </c>
      <c r="K4" s="5">
        <f>H4+J4</f>
        <v>79.9306666666667</v>
      </c>
    </row>
    <row r="5" ht="28" customHeight="1" spans="1:11">
      <c r="A5" s="6" t="s">
        <v>24</v>
      </c>
      <c r="B5" s="6" t="s">
        <v>123</v>
      </c>
      <c r="C5" s="6" t="s">
        <v>124</v>
      </c>
      <c r="D5" s="7" t="s">
        <v>120</v>
      </c>
      <c r="E5" s="8">
        <v>102.3</v>
      </c>
      <c r="F5" s="8">
        <v>113</v>
      </c>
      <c r="G5" s="9">
        <f>(E5+F5)/3</f>
        <v>71.7666666666667</v>
      </c>
      <c r="H5" s="5">
        <f>G5*0.4</f>
        <v>28.7066666666667</v>
      </c>
      <c r="I5" s="5">
        <v>83.94</v>
      </c>
      <c r="J5" s="5">
        <f>I5*0.6</f>
        <v>50.364</v>
      </c>
      <c r="K5" s="5">
        <f>H5+J5</f>
        <v>79.0706666666667</v>
      </c>
    </row>
  </sheetData>
  <sortState ref="A3:K5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G10" sqref="G10"/>
    </sheetView>
  </sheetViews>
  <sheetFormatPr defaultColWidth="9" defaultRowHeight="13.5" outlineLevelRow="3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125</v>
      </c>
      <c r="C3" s="6" t="s">
        <v>126</v>
      </c>
      <c r="D3" s="7" t="s">
        <v>127</v>
      </c>
      <c r="E3" s="8">
        <v>99.4</v>
      </c>
      <c r="F3" s="8">
        <v>108</v>
      </c>
      <c r="G3" s="9">
        <f>(E3+F3)/3</f>
        <v>69.1333333333333</v>
      </c>
      <c r="H3" s="5">
        <f>G3*0.4</f>
        <v>27.6533333333333</v>
      </c>
      <c r="I3" s="5">
        <v>81.38</v>
      </c>
      <c r="J3" s="5">
        <f>I3*0.6</f>
        <v>48.828</v>
      </c>
      <c r="K3" s="5">
        <f>H3+J3</f>
        <v>76.4813333333333</v>
      </c>
    </row>
    <row r="4" ht="28" customHeight="1" spans="1:11">
      <c r="A4" s="6" t="s">
        <v>16</v>
      </c>
      <c r="B4" s="6" t="s">
        <v>128</v>
      </c>
      <c r="C4" s="6" t="s">
        <v>129</v>
      </c>
      <c r="D4" s="7" t="s">
        <v>127</v>
      </c>
      <c r="E4" s="8">
        <v>95.1</v>
      </c>
      <c r="F4" s="8">
        <v>99</v>
      </c>
      <c r="G4" s="9">
        <f>(E4+F4)/3</f>
        <v>64.7</v>
      </c>
      <c r="H4" s="5">
        <f>G4*0.4</f>
        <v>25.88</v>
      </c>
      <c r="I4" s="5">
        <v>82.9</v>
      </c>
      <c r="J4" s="5">
        <f>I4*0.6</f>
        <v>49.74</v>
      </c>
      <c r="K4" s="5">
        <f>H4+J4</f>
        <v>75.62</v>
      </c>
    </row>
  </sheetData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L17" sqref="L17"/>
    </sheetView>
  </sheetViews>
  <sheetFormatPr defaultColWidth="9" defaultRowHeight="13.5" outlineLevelRow="4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130</v>
      </c>
      <c r="C3" s="6" t="s">
        <v>131</v>
      </c>
      <c r="D3" s="7" t="s">
        <v>132</v>
      </c>
      <c r="E3" s="8">
        <v>103.4</v>
      </c>
      <c r="F3" s="8">
        <v>103</v>
      </c>
      <c r="G3" s="9">
        <f>(E3+F3)/3</f>
        <v>68.8</v>
      </c>
      <c r="H3" s="5">
        <f>G3*0.4</f>
        <v>27.52</v>
      </c>
      <c r="I3" s="5">
        <v>81.38</v>
      </c>
      <c r="J3" s="5">
        <f>I3*0.6</f>
        <v>48.828</v>
      </c>
      <c r="K3" s="5">
        <f>H3+J3</f>
        <v>76.348</v>
      </c>
    </row>
    <row r="4" ht="28" customHeight="1" spans="1:11">
      <c r="A4" s="6" t="s">
        <v>16</v>
      </c>
      <c r="B4" s="6" t="s">
        <v>133</v>
      </c>
      <c r="C4" s="6" t="s">
        <v>134</v>
      </c>
      <c r="D4" s="7" t="s">
        <v>132</v>
      </c>
      <c r="E4" s="8">
        <v>96.8</v>
      </c>
      <c r="F4" s="8">
        <v>106</v>
      </c>
      <c r="G4" s="9">
        <f>(E4+F4)/3</f>
        <v>67.6</v>
      </c>
      <c r="H4" s="5">
        <f>G4*0.4</f>
        <v>27.04</v>
      </c>
      <c r="I4" s="5">
        <v>81.88</v>
      </c>
      <c r="J4" s="5">
        <f>I4*0.6</f>
        <v>49.128</v>
      </c>
      <c r="K4" s="5">
        <f>H4+J4</f>
        <v>76.168</v>
      </c>
    </row>
    <row r="5" ht="28" customHeight="1" spans="1:11">
      <c r="A5" s="6" t="s">
        <v>24</v>
      </c>
      <c r="B5" s="6" t="s">
        <v>135</v>
      </c>
      <c r="C5" s="6" t="s">
        <v>136</v>
      </c>
      <c r="D5" s="7" t="s">
        <v>132</v>
      </c>
      <c r="E5" s="8">
        <v>102.9</v>
      </c>
      <c r="F5" s="8">
        <v>103</v>
      </c>
      <c r="G5" s="9">
        <f>(E5+F5)/3</f>
        <v>68.6333333333333</v>
      </c>
      <c r="H5" s="5">
        <f>G5*0.4</f>
        <v>27.4533333333333</v>
      </c>
      <c r="I5" s="5" t="s">
        <v>66</v>
      </c>
      <c r="J5" s="5" t="e">
        <f>I5*0.6</f>
        <v>#VALUE!</v>
      </c>
      <c r="K5" s="5" t="e">
        <f>H5+J5</f>
        <v>#VALUE!</v>
      </c>
    </row>
  </sheetData>
  <sortState ref="A3:K5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H14" sqref="H14"/>
    </sheetView>
  </sheetViews>
  <sheetFormatPr defaultColWidth="9" defaultRowHeight="13.5" outlineLevelRow="4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137</v>
      </c>
      <c r="C3" s="6" t="s">
        <v>138</v>
      </c>
      <c r="D3" s="7" t="s">
        <v>139</v>
      </c>
      <c r="E3" s="8">
        <v>110.3</v>
      </c>
      <c r="F3" s="8">
        <v>118</v>
      </c>
      <c r="G3" s="9">
        <f>(E3+F3)/3</f>
        <v>76.1</v>
      </c>
      <c r="H3" s="5">
        <f>G3*0.4</f>
        <v>30.44</v>
      </c>
      <c r="I3" s="5">
        <v>82.04</v>
      </c>
      <c r="J3" s="5">
        <f>I3*0.6</f>
        <v>49.224</v>
      </c>
      <c r="K3" s="5">
        <f>H3+J3</f>
        <v>79.664</v>
      </c>
    </row>
    <row r="4" ht="28" customHeight="1" spans="1:11">
      <c r="A4" s="6" t="s">
        <v>16</v>
      </c>
      <c r="B4" s="6" t="s">
        <v>140</v>
      </c>
      <c r="C4" s="6" t="s">
        <v>141</v>
      </c>
      <c r="D4" s="7" t="s">
        <v>139</v>
      </c>
      <c r="E4" s="8">
        <v>117.3</v>
      </c>
      <c r="F4" s="8">
        <v>106</v>
      </c>
      <c r="G4" s="9">
        <f>(E4+F4)/3</f>
        <v>74.4333333333333</v>
      </c>
      <c r="H4" s="5">
        <f>G4*0.4</f>
        <v>29.7733333333333</v>
      </c>
      <c r="I4" s="5">
        <v>81.6</v>
      </c>
      <c r="J4" s="5">
        <f>I4*0.6</f>
        <v>48.96</v>
      </c>
      <c r="K4" s="5">
        <f>H4+J4</f>
        <v>78.7333333333333</v>
      </c>
    </row>
    <row r="5" ht="28" customHeight="1" spans="1:11">
      <c r="A5" s="6" t="s">
        <v>24</v>
      </c>
      <c r="B5" s="6" t="s">
        <v>142</v>
      </c>
      <c r="C5" s="6" t="s">
        <v>143</v>
      </c>
      <c r="D5" s="7" t="s">
        <v>139</v>
      </c>
      <c r="E5" s="8">
        <v>107.2</v>
      </c>
      <c r="F5" s="8">
        <v>112</v>
      </c>
      <c r="G5" s="9">
        <f>(E5+F5)/3</f>
        <v>73.0666666666667</v>
      </c>
      <c r="H5" s="5">
        <f>G5*0.4</f>
        <v>29.2266666666667</v>
      </c>
      <c r="I5" s="5">
        <v>80.64</v>
      </c>
      <c r="J5" s="5">
        <f>I5*0.6</f>
        <v>48.384</v>
      </c>
      <c r="K5" s="5">
        <f>H5+J5</f>
        <v>77.6106666666667</v>
      </c>
    </row>
  </sheetData>
  <sortState ref="A3:K5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J16" sqref="J16"/>
    </sheetView>
  </sheetViews>
  <sheetFormatPr defaultColWidth="9" defaultRowHeight="13.5" outlineLevelRow="4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144</v>
      </c>
      <c r="C3" s="6" t="s">
        <v>145</v>
      </c>
      <c r="D3" s="7" t="s">
        <v>146</v>
      </c>
      <c r="E3" s="8">
        <v>114.9</v>
      </c>
      <c r="F3" s="8">
        <v>108</v>
      </c>
      <c r="G3" s="9">
        <f>(E3+F3)/3</f>
        <v>74.3</v>
      </c>
      <c r="H3" s="5">
        <f>G3*0.4</f>
        <v>29.72</v>
      </c>
      <c r="I3" s="5">
        <v>84.76</v>
      </c>
      <c r="J3" s="5">
        <f>I3*0.6</f>
        <v>50.856</v>
      </c>
      <c r="K3" s="5">
        <f>H3+J3</f>
        <v>80.576</v>
      </c>
    </row>
    <row r="4" ht="28" customHeight="1" spans="1:11">
      <c r="A4" s="6" t="s">
        <v>16</v>
      </c>
      <c r="B4" s="6" t="s">
        <v>147</v>
      </c>
      <c r="C4" s="6" t="s">
        <v>148</v>
      </c>
      <c r="D4" s="7" t="s">
        <v>146</v>
      </c>
      <c r="E4" s="8">
        <v>97</v>
      </c>
      <c r="F4" s="8">
        <v>117</v>
      </c>
      <c r="G4" s="9">
        <f>(E4+F4)/3</f>
        <v>71.3333333333333</v>
      </c>
      <c r="H4" s="5">
        <f>G4*0.4</f>
        <v>28.5333333333333</v>
      </c>
      <c r="I4" s="5">
        <v>84.66</v>
      </c>
      <c r="J4" s="5">
        <f>I4*0.6</f>
        <v>50.796</v>
      </c>
      <c r="K4" s="5">
        <f>H4+J4</f>
        <v>79.3293333333333</v>
      </c>
    </row>
    <row r="5" ht="28" customHeight="1" spans="1:11">
      <c r="A5" s="6" t="s">
        <v>24</v>
      </c>
      <c r="B5" s="6" t="s">
        <v>149</v>
      </c>
      <c r="C5" s="6" t="s">
        <v>150</v>
      </c>
      <c r="D5" s="7" t="s">
        <v>146</v>
      </c>
      <c r="E5" s="8">
        <v>96.6</v>
      </c>
      <c r="F5" s="8">
        <v>112</v>
      </c>
      <c r="G5" s="9">
        <f>(E5+F5)/3</f>
        <v>69.5333333333333</v>
      </c>
      <c r="H5" s="5">
        <f>G5*0.4</f>
        <v>27.8133333333333</v>
      </c>
      <c r="I5" s="5">
        <v>83.34</v>
      </c>
      <c r="J5" s="5">
        <f>I5*0.6</f>
        <v>50.004</v>
      </c>
      <c r="K5" s="5">
        <f>H5+J5</f>
        <v>77.8173333333333</v>
      </c>
    </row>
  </sheetData>
  <sortState ref="A3:K5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J27" sqref="J27"/>
    </sheetView>
  </sheetViews>
  <sheetFormatPr defaultColWidth="9" defaultRowHeight="13.5" outlineLevelRow="4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151</v>
      </c>
      <c r="C3" s="6" t="s">
        <v>152</v>
      </c>
      <c r="D3" s="7" t="s">
        <v>153</v>
      </c>
      <c r="E3" s="8">
        <v>102.1</v>
      </c>
      <c r="F3" s="8">
        <v>124</v>
      </c>
      <c r="G3" s="9">
        <f>(E3+F3)/3</f>
        <v>75.3666666666667</v>
      </c>
      <c r="H3" s="5">
        <f>G3*0.4</f>
        <v>30.1466666666667</v>
      </c>
      <c r="I3" s="5">
        <v>81.64</v>
      </c>
      <c r="J3" s="5">
        <f>I3*0.6</f>
        <v>48.984</v>
      </c>
      <c r="K3" s="5">
        <f>H3+J3</f>
        <v>79.1306666666667</v>
      </c>
    </row>
    <row r="4" ht="28" customHeight="1" spans="1:11">
      <c r="A4" s="6" t="s">
        <v>16</v>
      </c>
      <c r="B4" s="6" t="s">
        <v>154</v>
      </c>
      <c r="C4" s="6" t="s">
        <v>155</v>
      </c>
      <c r="D4" s="7" t="s">
        <v>153</v>
      </c>
      <c r="E4" s="8">
        <v>97.7</v>
      </c>
      <c r="F4" s="8">
        <v>108</v>
      </c>
      <c r="G4" s="9">
        <f>(E4+F4)/3</f>
        <v>68.5666666666667</v>
      </c>
      <c r="H4" s="5">
        <f>G4*0.4</f>
        <v>27.4266666666667</v>
      </c>
      <c r="I4" s="5">
        <v>82.42</v>
      </c>
      <c r="J4" s="5">
        <f>I4*0.6</f>
        <v>49.452</v>
      </c>
      <c r="K4" s="5">
        <f>H4+J4</f>
        <v>76.8786666666667</v>
      </c>
    </row>
    <row r="5" ht="28" customHeight="1" spans="1:11">
      <c r="A5" s="6" t="s">
        <v>24</v>
      </c>
      <c r="B5" s="6" t="s">
        <v>156</v>
      </c>
      <c r="C5" s="6" t="s">
        <v>157</v>
      </c>
      <c r="D5" s="7" t="s">
        <v>153</v>
      </c>
      <c r="E5" s="8">
        <v>97.8</v>
      </c>
      <c r="F5" s="8">
        <v>104</v>
      </c>
      <c r="G5" s="9">
        <f>(E5+F5)/3</f>
        <v>67.2666666666667</v>
      </c>
      <c r="H5" s="5">
        <f>G5*0.4</f>
        <v>26.9066666666667</v>
      </c>
      <c r="I5" s="5" t="s">
        <v>66</v>
      </c>
      <c r="J5" s="5" t="e">
        <f>I5*0.6</f>
        <v>#VALUE!</v>
      </c>
      <c r="K5" s="5" t="e">
        <f>H5+J5</f>
        <v>#VALUE!</v>
      </c>
    </row>
  </sheetData>
  <sortState ref="A3:K5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G16" sqref="G16"/>
    </sheetView>
  </sheetViews>
  <sheetFormatPr defaultColWidth="9" defaultRowHeight="13.5" outlineLevelRow="5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158</v>
      </c>
      <c r="C3" s="6" t="s">
        <v>159</v>
      </c>
      <c r="D3" s="7" t="s">
        <v>160</v>
      </c>
      <c r="E3" s="12">
        <v>101.1</v>
      </c>
      <c r="F3" s="12">
        <v>100</v>
      </c>
      <c r="G3" s="9">
        <f>(E3+F3)/3</f>
        <v>67.0333333333333</v>
      </c>
      <c r="H3" s="5">
        <f>G3*0.4</f>
        <v>26.8133333333333</v>
      </c>
      <c r="I3" s="5">
        <v>82.44</v>
      </c>
      <c r="J3" s="5">
        <f>I3*0.6</f>
        <v>49.464</v>
      </c>
      <c r="K3" s="5">
        <f>H3+J3</f>
        <v>76.2773333333333</v>
      </c>
    </row>
    <row r="4" ht="28" customHeight="1" spans="1:11">
      <c r="A4" s="6" t="s">
        <v>16</v>
      </c>
      <c r="B4" s="6" t="s">
        <v>161</v>
      </c>
      <c r="C4" s="6" t="s">
        <v>162</v>
      </c>
      <c r="D4" s="7" t="s">
        <v>160</v>
      </c>
      <c r="E4" s="12">
        <v>93.7</v>
      </c>
      <c r="F4" s="12">
        <v>114</v>
      </c>
      <c r="G4" s="9">
        <f>(E4+F4)/3</f>
        <v>69.2333333333333</v>
      </c>
      <c r="H4" s="5">
        <f>G4*0.4</f>
        <v>27.6933333333333</v>
      </c>
      <c r="I4" s="5">
        <v>80.76</v>
      </c>
      <c r="J4" s="5">
        <f>I4*0.6</f>
        <v>48.456</v>
      </c>
      <c r="K4" s="5">
        <f>H4+J4</f>
        <v>76.1493333333333</v>
      </c>
    </row>
    <row r="5" ht="28" customHeight="1" spans="1:11">
      <c r="A5" s="6" t="s">
        <v>24</v>
      </c>
      <c r="B5" s="6" t="s">
        <v>163</v>
      </c>
      <c r="C5" s="6" t="s">
        <v>164</v>
      </c>
      <c r="D5" s="7" t="s">
        <v>160</v>
      </c>
      <c r="E5" s="12">
        <v>101.1</v>
      </c>
      <c r="F5" s="12">
        <v>100</v>
      </c>
      <c r="G5" s="9">
        <f>(E5+F5)/3</f>
        <v>67.0333333333333</v>
      </c>
      <c r="H5" s="5">
        <f>G5*0.4</f>
        <v>26.8133333333333</v>
      </c>
      <c r="I5" s="5">
        <v>77.54</v>
      </c>
      <c r="J5" s="5">
        <f>I5*0.6</f>
        <v>46.524</v>
      </c>
      <c r="K5" s="5">
        <f>H5+J5</f>
        <v>73.3373333333333</v>
      </c>
    </row>
    <row r="6" ht="28" customHeight="1" spans="1:11">
      <c r="A6" s="6" t="s">
        <v>27</v>
      </c>
      <c r="B6" s="6" t="s">
        <v>165</v>
      </c>
      <c r="C6" s="6" t="s">
        <v>166</v>
      </c>
      <c r="D6" s="7" t="s">
        <v>160</v>
      </c>
      <c r="E6" s="12">
        <v>98.9</v>
      </c>
      <c r="F6" s="12">
        <v>90</v>
      </c>
      <c r="G6" s="9">
        <f>(E6+F6)/3</f>
        <v>62.9666666666667</v>
      </c>
      <c r="H6" s="5">
        <f>G6*0.4</f>
        <v>25.1866666666667</v>
      </c>
      <c r="I6" s="5">
        <v>79.6</v>
      </c>
      <c r="J6" s="5">
        <f>I6*0.6</f>
        <v>47.76</v>
      </c>
      <c r="K6" s="5">
        <f>H6+J6</f>
        <v>72.9466666666667</v>
      </c>
    </row>
  </sheetData>
  <sortState ref="A3:K6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L13" sqref="L13"/>
    </sheetView>
  </sheetViews>
  <sheetFormatPr defaultColWidth="9" defaultRowHeight="13.5" outlineLevelRow="3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167</v>
      </c>
      <c r="C3" s="6" t="s">
        <v>168</v>
      </c>
      <c r="D3" s="7" t="s">
        <v>169</v>
      </c>
      <c r="E3" s="12">
        <v>89.3</v>
      </c>
      <c r="F3" s="12">
        <v>98</v>
      </c>
      <c r="G3" s="9">
        <f>(E3+F3)/3</f>
        <v>62.4333333333333</v>
      </c>
      <c r="H3" s="5">
        <f>G3*0.4</f>
        <v>24.9733333333333</v>
      </c>
      <c r="I3" s="5">
        <v>82.46</v>
      </c>
      <c r="J3" s="5">
        <f>I3*0.6</f>
        <v>49.476</v>
      </c>
      <c r="K3" s="5">
        <f>H3+J3</f>
        <v>74.4493333333333</v>
      </c>
    </row>
    <row r="4" ht="28" customHeight="1" spans="1:11">
      <c r="A4" s="6" t="s">
        <v>16</v>
      </c>
      <c r="B4" s="6" t="s">
        <v>170</v>
      </c>
      <c r="C4" s="6" t="s">
        <v>171</v>
      </c>
      <c r="D4" s="7" t="s">
        <v>169</v>
      </c>
      <c r="E4" s="12">
        <v>88.2</v>
      </c>
      <c r="F4" s="12">
        <v>105</v>
      </c>
      <c r="G4" s="9">
        <f>(E4+F4)/3</f>
        <v>64.4</v>
      </c>
      <c r="H4" s="5">
        <f>G4*0.4</f>
        <v>25.76</v>
      </c>
      <c r="I4" s="5" t="s">
        <v>66</v>
      </c>
      <c r="J4" s="5" t="e">
        <f>I4*0.6</f>
        <v>#VALUE!</v>
      </c>
      <c r="K4" s="5" t="e">
        <f>H4+J4</f>
        <v>#VALUE!</v>
      </c>
    </row>
  </sheetData>
  <sortState ref="A3:K4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H14" sqref="H14"/>
    </sheetView>
  </sheetViews>
  <sheetFormatPr defaultColWidth="9" defaultRowHeight="13.5" outlineLevelRow="2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172</v>
      </c>
      <c r="C3" s="6" t="s">
        <v>173</v>
      </c>
      <c r="D3" s="7" t="s">
        <v>174</v>
      </c>
      <c r="E3" s="12">
        <v>106.8</v>
      </c>
      <c r="F3" s="12">
        <v>105</v>
      </c>
      <c r="G3" s="9">
        <f>(E3+F3)/3</f>
        <v>70.6</v>
      </c>
      <c r="H3" s="5">
        <f>G3*0.4</f>
        <v>28.24</v>
      </c>
      <c r="I3" s="5">
        <v>82.36</v>
      </c>
      <c r="J3" s="5">
        <f>I3*0.6</f>
        <v>49.416</v>
      </c>
      <c r="K3" s="5">
        <f>H3+J3</f>
        <v>77.656</v>
      </c>
    </row>
  </sheetData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G20" sqref="G20"/>
    </sheetView>
  </sheetViews>
  <sheetFormatPr defaultColWidth="9" defaultRowHeight="13.5" outlineLevelRow="4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175</v>
      </c>
      <c r="C3" s="6" t="s">
        <v>176</v>
      </c>
      <c r="D3" s="7" t="s">
        <v>177</v>
      </c>
      <c r="E3" s="12">
        <v>96.3</v>
      </c>
      <c r="F3" s="12">
        <v>107</v>
      </c>
      <c r="G3" s="9">
        <f>(E3+F3)/3</f>
        <v>67.7666666666667</v>
      </c>
      <c r="H3" s="5">
        <f>G3*0.4</f>
        <v>27.1066666666667</v>
      </c>
      <c r="I3" s="5">
        <v>82.54</v>
      </c>
      <c r="J3" s="5">
        <f>I3*0.6</f>
        <v>49.524</v>
      </c>
      <c r="K3" s="5">
        <f>H3+J3</f>
        <v>76.6306666666667</v>
      </c>
    </row>
    <row r="4" ht="28" customHeight="1" spans="1:11">
      <c r="A4" s="6" t="s">
        <v>16</v>
      </c>
      <c r="B4" s="6" t="s">
        <v>178</v>
      </c>
      <c r="C4" s="6" t="s">
        <v>179</v>
      </c>
      <c r="D4" s="7" t="s">
        <v>177</v>
      </c>
      <c r="E4" s="12">
        <v>89.1</v>
      </c>
      <c r="F4" s="12">
        <v>108</v>
      </c>
      <c r="G4" s="9">
        <f>(E4+F4)/3</f>
        <v>65.7</v>
      </c>
      <c r="H4" s="5">
        <f>G4*0.4</f>
        <v>26.28</v>
      </c>
      <c r="I4" s="5">
        <v>82.24</v>
      </c>
      <c r="J4" s="5">
        <f>I4*0.6</f>
        <v>49.344</v>
      </c>
      <c r="K4" s="5">
        <f>H4+J4</f>
        <v>75.624</v>
      </c>
    </row>
    <row r="5" ht="28" customHeight="1" spans="1:11">
      <c r="A5" s="6" t="s">
        <v>24</v>
      </c>
      <c r="B5" s="11" t="s">
        <v>180</v>
      </c>
      <c r="C5" s="6" t="s">
        <v>181</v>
      </c>
      <c r="D5" s="7" t="s">
        <v>177</v>
      </c>
      <c r="E5" s="12">
        <v>94.6</v>
      </c>
      <c r="F5" s="12">
        <v>67</v>
      </c>
      <c r="G5" s="9">
        <f>(E5+F5)/3</f>
        <v>53.8666666666667</v>
      </c>
      <c r="H5" s="5">
        <f>G5*0.4</f>
        <v>21.5466666666667</v>
      </c>
      <c r="I5" s="5">
        <v>82.4</v>
      </c>
      <c r="J5" s="5">
        <f>I5*0.6</f>
        <v>49.44</v>
      </c>
      <c r="K5" s="5">
        <f>H5+J5</f>
        <v>70.9866666666667</v>
      </c>
    </row>
  </sheetData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D16" sqref="D16"/>
    </sheetView>
  </sheetViews>
  <sheetFormatPr defaultColWidth="9" defaultRowHeight="13.5" outlineLevelRow="5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2" style="1" customWidth="1"/>
    <col min="9" max="9" width="8.5" style="1" customWidth="1"/>
    <col min="10" max="10" width="11.5" style="1" customWidth="1"/>
    <col min="11" max="11" width="10.125" style="15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6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17" t="s">
        <v>11</v>
      </c>
    </row>
    <row r="3" ht="28" customHeight="1" spans="1:11">
      <c r="A3" s="6" t="s">
        <v>12</v>
      </c>
      <c r="B3" s="6" t="s">
        <v>19</v>
      </c>
      <c r="C3" s="6" t="s">
        <v>20</v>
      </c>
      <c r="D3" s="7" t="s">
        <v>21</v>
      </c>
      <c r="E3" s="12">
        <v>105.1</v>
      </c>
      <c r="F3" s="12">
        <v>102</v>
      </c>
      <c r="G3" s="9">
        <f>(E3+F3)/3</f>
        <v>69.0333333333333</v>
      </c>
      <c r="H3" s="5">
        <f>G3*0.4</f>
        <v>27.6133333333333</v>
      </c>
      <c r="I3" s="5">
        <v>83.02</v>
      </c>
      <c r="J3" s="5">
        <f>I3*0.6</f>
        <v>49.812</v>
      </c>
      <c r="K3" s="18">
        <v>77.42</v>
      </c>
    </row>
    <row r="4" ht="28" customHeight="1" spans="1:11">
      <c r="A4" s="6" t="s">
        <v>16</v>
      </c>
      <c r="B4" s="6" t="s">
        <v>22</v>
      </c>
      <c r="C4" s="6" t="s">
        <v>23</v>
      </c>
      <c r="D4" s="7" t="s">
        <v>21</v>
      </c>
      <c r="E4" s="12">
        <v>100</v>
      </c>
      <c r="F4" s="12">
        <v>99</v>
      </c>
      <c r="G4" s="9">
        <f>(E4+F4)/3</f>
        <v>66.3333333333333</v>
      </c>
      <c r="H4" s="5">
        <f>G4*0.4</f>
        <v>26.5333333333333</v>
      </c>
      <c r="I4" s="5">
        <v>82.1</v>
      </c>
      <c r="J4" s="5">
        <f>I4*0.6</f>
        <v>49.26</v>
      </c>
      <c r="K4" s="18">
        <v>75.79</v>
      </c>
    </row>
    <row r="5" ht="28" customHeight="1" spans="1:11">
      <c r="A5" s="6" t="s">
        <v>24</v>
      </c>
      <c r="B5" s="6" t="s">
        <v>25</v>
      </c>
      <c r="C5" s="6" t="s">
        <v>26</v>
      </c>
      <c r="D5" s="7" t="s">
        <v>21</v>
      </c>
      <c r="E5" s="12">
        <v>88.1</v>
      </c>
      <c r="F5" s="12">
        <v>113</v>
      </c>
      <c r="G5" s="9">
        <f>(E5+F5)/3</f>
        <v>67.0333333333333</v>
      </c>
      <c r="H5" s="5">
        <f>G5*0.4</f>
        <v>26.8133333333333</v>
      </c>
      <c r="I5" s="5">
        <v>79.66</v>
      </c>
      <c r="J5" s="5">
        <f>I5*0.6</f>
        <v>47.796</v>
      </c>
      <c r="K5" s="18">
        <v>74.61</v>
      </c>
    </row>
    <row r="6" ht="28" customHeight="1" spans="1:11">
      <c r="A6" s="6" t="s">
        <v>27</v>
      </c>
      <c r="B6" s="6" t="s">
        <v>28</v>
      </c>
      <c r="C6" s="6" t="s">
        <v>29</v>
      </c>
      <c r="D6" s="7" t="s">
        <v>21</v>
      </c>
      <c r="E6" s="12">
        <v>85.9</v>
      </c>
      <c r="F6" s="12">
        <v>107</v>
      </c>
      <c r="G6" s="9">
        <f>(E6+F6)/3</f>
        <v>64.3</v>
      </c>
      <c r="H6" s="5">
        <f>G6*0.4</f>
        <v>25.72</v>
      </c>
      <c r="I6" s="5">
        <v>81.24</v>
      </c>
      <c r="J6" s="5">
        <f>I6*0.6</f>
        <v>48.744</v>
      </c>
      <c r="K6" s="18">
        <v>74.46</v>
      </c>
    </row>
  </sheetData>
  <sortState ref="A3:K6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J14" sqref="J14"/>
    </sheetView>
  </sheetViews>
  <sheetFormatPr defaultColWidth="9" defaultRowHeight="13.5" outlineLevelRow="7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182</v>
      </c>
      <c r="C3" s="6" t="s">
        <v>183</v>
      </c>
      <c r="D3" s="7" t="s">
        <v>184</v>
      </c>
      <c r="E3" s="8">
        <v>117.7</v>
      </c>
      <c r="F3" s="8">
        <v>110</v>
      </c>
      <c r="G3" s="9">
        <f t="shared" ref="G3:G8" si="0">(E3+F3)/3</f>
        <v>75.9</v>
      </c>
      <c r="H3" s="5">
        <f t="shared" ref="H3:H8" si="1">G3*0.4</f>
        <v>30.36</v>
      </c>
      <c r="I3" s="5">
        <v>87</v>
      </c>
      <c r="J3" s="5">
        <f t="shared" ref="J3:J8" si="2">I3*0.6</f>
        <v>52.2</v>
      </c>
      <c r="K3" s="5">
        <f>H3+J3</f>
        <v>82.56</v>
      </c>
    </row>
    <row r="4" ht="28" customHeight="1" spans="1:11">
      <c r="A4" s="6" t="s">
        <v>16</v>
      </c>
      <c r="B4" s="6" t="s">
        <v>185</v>
      </c>
      <c r="C4" s="6" t="s">
        <v>186</v>
      </c>
      <c r="D4" s="7" t="s">
        <v>184</v>
      </c>
      <c r="E4" s="8">
        <v>100.2</v>
      </c>
      <c r="F4" s="8">
        <v>104</v>
      </c>
      <c r="G4" s="9">
        <f t="shared" si="0"/>
        <v>68.0666666666667</v>
      </c>
      <c r="H4" s="5">
        <f t="shared" si="1"/>
        <v>27.2266666666667</v>
      </c>
      <c r="I4" s="5">
        <v>85.56</v>
      </c>
      <c r="J4" s="5">
        <f t="shared" si="2"/>
        <v>51.336</v>
      </c>
      <c r="K4" s="5">
        <v>78.57</v>
      </c>
    </row>
    <row r="5" ht="28" customHeight="1" spans="1:11">
      <c r="A5" s="6" t="s">
        <v>24</v>
      </c>
      <c r="B5" s="6" t="s">
        <v>187</v>
      </c>
      <c r="C5" s="6" t="s">
        <v>188</v>
      </c>
      <c r="D5" s="7" t="s">
        <v>184</v>
      </c>
      <c r="E5" s="8">
        <v>102.1</v>
      </c>
      <c r="F5" s="8">
        <v>107</v>
      </c>
      <c r="G5" s="9">
        <f t="shared" si="0"/>
        <v>69.7</v>
      </c>
      <c r="H5" s="5">
        <f t="shared" si="1"/>
        <v>27.88</v>
      </c>
      <c r="I5" s="5">
        <v>83.1</v>
      </c>
      <c r="J5" s="5">
        <f t="shared" si="2"/>
        <v>49.86</v>
      </c>
      <c r="K5" s="5">
        <f>H5+J5</f>
        <v>77.74</v>
      </c>
    </row>
    <row r="6" ht="28" customHeight="1" spans="1:11">
      <c r="A6" s="6" t="s">
        <v>27</v>
      </c>
      <c r="B6" s="6" t="s">
        <v>189</v>
      </c>
      <c r="C6" s="6" t="s">
        <v>190</v>
      </c>
      <c r="D6" s="7" t="s">
        <v>184</v>
      </c>
      <c r="E6" s="8">
        <v>99.5</v>
      </c>
      <c r="F6" s="8">
        <v>109</v>
      </c>
      <c r="G6" s="9">
        <f t="shared" si="0"/>
        <v>69.5</v>
      </c>
      <c r="H6" s="5">
        <f t="shared" si="1"/>
        <v>27.8</v>
      </c>
      <c r="I6" s="5">
        <v>79.7</v>
      </c>
      <c r="J6" s="5">
        <f t="shared" si="2"/>
        <v>47.82</v>
      </c>
      <c r="K6" s="5">
        <f>H6+J6</f>
        <v>75.62</v>
      </c>
    </row>
    <row r="7" ht="28" customHeight="1" spans="1:11">
      <c r="A7" s="6" t="s">
        <v>42</v>
      </c>
      <c r="B7" s="6" t="s">
        <v>191</v>
      </c>
      <c r="C7" s="6" t="s">
        <v>192</v>
      </c>
      <c r="D7" s="7" t="s">
        <v>184</v>
      </c>
      <c r="E7" s="8">
        <v>96.4</v>
      </c>
      <c r="F7" s="8">
        <v>104</v>
      </c>
      <c r="G7" s="9">
        <f t="shared" si="0"/>
        <v>66.8</v>
      </c>
      <c r="H7" s="5">
        <f t="shared" si="1"/>
        <v>26.72</v>
      </c>
      <c r="I7" s="5">
        <v>78.1</v>
      </c>
      <c r="J7" s="5">
        <f t="shared" si="2"/>
        <v>46.86</v>
      </c>
      <c r="K7" s="5">
        <f>H7+J7</f>
        <v>73.58</v>
      </c>
    </row>
    <row r="8" ht="28" customHeight="1" spans="1:11">
      <c r="A8" s="6" t="s">
        <v>45</v>
      </c>
      <c r="B8" s="6" t="s">
        <v>193</v>
      </c>
      <c r="C8" s="6" t="s">
        <v>194</v>
      </c>
      <c r="D8" s="7" t="s">
        <v>184</v>
      </c>
      <c r="E8" s="8">
        <v>91.7</v>
      </c>
      <c r="F8" s="8">
        <v>107</v>
      </c>
      <c r="G8" s="9">
        <f t="shared" si="0"/>
        <v>66.2333333333333</v>
      </c>
      <c r="H8" s="5">
        <f t="shared" si="1"/>
        <v>26.4933333333333</v>
      </c>
      <c r="I8" s="5" t="s">
        <v>66</v>
      </c>
      <c r="J8" s="5" t="e">
        <f t="shared" si="2"/>
        <v>#VALUE!</v>
      </c>
      <c r="K8" s="5" t="e">
        <f>H8+J8</f>
        <v>#VALUE!</v>
      </c>
    </row>
  </sheetData>
  <sortState ref="A3:K8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F12" sqref="F12"/>
    </sheetView>
  </sheetViews>
  <sheetFormatPr defaultColWidth="9" defaultRowHeight="13.5" outlineLevelRow="3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195</v>
      </c>
      <c r="C3" s="6" t="s">
        <v>196</v>
      </c>
      <c r="D3" s="7" t="s">
        <v>197</v>
      </c>
      <c r="E3" s="8">
        <v>111.8</v>
      </c>
      <c r="F3" s="8">
        <v>107</v>
      </c>
      <c r="G3" s="9">
        <f>(E3+F3)/3</f>
        <v>72.9333333333333</v>
      </c>
      <c r="H3" s="5">
        <f>G3*0.4</f>
        <v>29.1733333333333</v>
      </c>
      <c r="I3" s="5">
        <v>80.1</v>
      </c>
      <c r="J3" s="5">
        <f>I3*0.6</f>
        <v>48.06</v>
      </c>
      <c r="K3" s="5">
        <f>H3+J3</f>
        <v>77.2333333333333</v>
      </c>
    </row>
    <row r="4" ht="28" customHeight="1" spans="1:11">
      <c r="A4" s="6" t="s">
        <v>16</v>
      </c>
      <c r="B4" s="6" t="s">
        <v>198</v>
      </c>
      <c r="C4" s="6" t="s">
        <v>199</v>
      </c>
      <c r="D4" s="7" t="s">
        <v>197</v>
      </c>
      <c r="E4" s="8">
        <v>87.6</v>
      </c>
      <c r="F4" s="8">
        <v>99</v>
      </c>
      <c r="G4" s="9">
        <f>(E4+F4)/3</f>
        <v>62.2</v>
      </c>
      <c r="H4" s="5">
        <f>G4*0.4</f>
        <v>24.88</v>
      </c>
      <c r="I4" s="5">
        <v>75.3</v>
      </c>
      <c r="J4" s="5">
        <f>I4*0.6</f>
        <v>45.18</v>
      </c>
      <c r="K4" s="5">
        <f>H4+J4</f>
        <v>70.06</v>
      </c>
    </row>
  </sheetData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F24" sqref="F24"/>
    </sheetView>
  </sheetViews>
  <sheetFormatPr defaultColWidth="9" defaultRowHeight="13.5" outlineLevelRow="7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200</v>
      </c>
      <c r="C3" s="6" t="s">
        <v>201</v>
      </c>
      <c r="D3" s="7" t="s">
        <v>202</v>
      </c>
      <c r="E3" s="8">
        <v>97.9</v>
      </c>
      <c r="F3" s="8">
        <v>113</v>
      </c>
      <c r="G3" s="9">
        <f t="shared" ref="G3:G8" si="0">(E3+F3)/3</f>
        <v>70.3</v>
      </c>
      <c r="H3" s="5">
        <f t="shared" ref="H3:H8" si="1">G3*0.4</f>
        <v>28.12</v>
      </c>
      <c r="I3" s="5">
        <v>87.5</v>
      </c>
      <c r="J3" s="5">
        <f t="shared" ref="J3:J8" si="2">I3*0.6</f>
        <v>52.5</v>
      </c>
      <c r="K3" s="5">
        <f>H3+J3</f>
        <v>80.62</v>
      </c>
    </row>
    <row r="4" ht="28" customHeight="1" spans="1:11">
      <c r="A4" s="6" t="s">
        <v>16</v>
      </c>
      <c r="B4" s="6" t="s">
        <v>203</v>
      </c>
      <c r="C4" s="6" t="s">
        <v>204</v>
      </c>
      <c r="D4" s="7" t="s">
        <v>202</v>
      </c>
      <c r="E4" s="8">
        <v>108.7</v>
      </c>
      <c r="F4" s="8">
        <v>110</v>
      </c>
      <c r="G4" s="9">
        <f t="shared" si="0"/>
        <v>72.9</v>
      </c>
      <c r="H4" s="5">
        <f t="shared" si="1"/>
        <v>29.16</v>
      </c>
      <c r="I4" s="5">
        <v>85.2</v>
      </c>
      <c r="J4" s="5">
        <f t="shared" si="2"/>
        <v>51.12</v>
      </c>
      <c r="K4" s="5">
        <f>H4+J4</f>
        <v>80.28</v>
      </c>
    </row>
    <row r="5" ht="28" customHeight="1" spans="1:11">
      <c r="A5" s="6" t="s">
        <v>24</v>
      </c>
      <c r="B5" s="6" t="s">
        <v>205</v>
      </c>
      <c r="C5" s="6" t="s">
        <v>206</v>
      </c>
      <c r="D5" s="7" t="s">
        <v>202</v>
      </c>
      <c r="E5" s="8">
        <v>108.3</v>
      </c>
      <c r="F5" s="8">
        <v>107</v>
      </c>
      <c r="G5" s="9">
        <f t="shared" si="0"/>
        <v>71.7666666666667</v>
      </c>
      <c r="H5" s="5">
        <f t="shared" si="1"/>
        <v>28.7066666666667</v>
      </c>
      <c r="I5" s="5">
        <v>83.46</v>
      </c>
      <c r="J5" s="5">
        <f t="shared" si="2"/>
        <v>50.076</v>
      </c>
      <c r="K5" s="5">
        <v>78.79</v>
      </c>
    </row>
    <row r="6" ht="28" customHeight="1" spans="1:11">
      <c r="A6" s="6" t="s">
        <v>27</v>
      </c>
      <c r="B6" s="6" t="s">
        <v>207</v>
      </c>
      <c r="C6" s="6" t="s">
        <v>208</v>
      </c>
      <c r="D6" s="7" t="s">
        <v>202</v>
      </c>
      <c r="E6" s="8">
        <v>105.7</v>
      </c>
      <c r="F6" s="8">
        <v>107</v>
      </c>
      <c r="G6" s="9">
        <f t="shared" si="0"/>
        <v>70.9</v>
      </c>
      <c r="H6" s="5">
        <f t="shared" si="1"/>
        <v>28.36</v>
      </c>
      <c r="I6" s="5">
        <v>83.54</v>
      </c>
      <c r="J6" s="5">
        <f t="shared" si="2"/>
        <v>50.124</v>
      </c>
      <c r="K6" s="5">
        <f>H6+J6</f>
        <v>78.484</v>
      </c>
    </row>
    <row r="7" ht="28" customHeight="1" spans="1:11">
      <c r="A7" s="6" t="s">
        <v>42</v>
      </c>
      <c r="B7" s="6" t="s">
        <v>209</v>
      </c>
      <c r="C7" s="6" t="s">
        <v>210</v>
      </c>
      <c r="D7" s="7" t="s">
        <v>202</v>
      </c>
      <c r="E7" s="8">
        <v>110.3</v>
      </c>
      <c r="F7" s="8">
        <v>110</v>
      </c>
      <c r="G7" s="9">
        <f t="shared" si="0"/>
        <v>73.4333333333333</v>
      </c>
      <c r="H7" s="5">
        <f t="shared" si="1"/>
        <v>29.3733333333333</v>
      </c>
      <c r="I7" s="5">
        <v>81.3</v>
      </c>
      <c r="J7" s="5">
        <f t="shared" si="2"/>
        <v>48.78</v>
      </c>
      <c r="K7" s="5">
        <f>H7+J7</f>
        <v>78.1533333333333</v>
      </c>
    </row>
    <row r="8" ht="28" customHeight="1" spans="1:11">
      <c r="A8" s="6" t="s">
        <v>45</v>
      </c>
      <c r="B8" s="10" t="s">
        <v>211</v>
      </c>
      <c r="C8" s="11" t="s">
        <v>212</v>
      </c>
      <c r="D8" s="7" t="s">
        <v>202</v>
      </c>
      <c r="E8" s="12">
        <v>108.8</v>
      </c>
      <c r="F8" s="12">
        <v>106</v>
      </c>
      <c r="G8" s="13">
        <f t="shared" si="0"/>
        <v>71.6</v>
      </c>
      <c r="H8" s="5">
        <f t="shared" si="1"/>
        <v>28.64</v>
      </c>
      <c r="I8" s="5">
        <v>80.76</v>
      </c>
      <c r="J8" s="5">
        <f t="shared" si="2"/>
        <v>48.456</v>
      </c>
      <c r="K8" s="5">
        <f>H8+J8</f>
        <v>77.096</v>
      </c>
    </row>
  </sheetData>
  <sortState ref="A3:K8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K16" sqref="K16"/>
    </sheetView>
  </sheetViews>
  <sheetFormatPr defaultColWidth="9" defaultRowHeight="13.5" outlineLevelRow="7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213</v>
      </c>
      <c r="C3" s="6" t="s">
        <v>214</v>
      </c>
      <c r="D3" s="7" t="s">
        <v>215</v>
      </c>
      <c r="E3" s="8">
        <v>108.5</v>
      </c>
      <c r="F3" s="8">
        <v>115</v>
      </c>
      <c r="G3" s="9">
        <f t="shared" ref="G3:G8" si="0">(E3+F3)/3</f>
        <v>74.5</v>
      </c>
      <c r="H3" s="5">
        <f t="shared" ref="H3:H8" si="1">G3*0.4</f>
        <v>29.8</v>
      </c>
      <c r="I3" s="5">
        <v>85.34</v>
      </c>
      <c r="J3" s="5">
        <f t="shared" ref="J3:J8" si="2">I3*0.6</f>
        <v>51.204</v>
      </c>
      <c r="K3" s="5">
        <f t="shared" ref="K3:K8" si="3">H3+J3</f>
        <v>81.004</v>
      </c>
    </row>
    <row r="4" ht="28" customHeight="1" spans="1:11">
      <c r="A4" s="6" t="s">
        <v>16</v>
      </c>
      <c r="B4" s="6" t="s">
        <v>216</v>
      </c>
      <c r="C4" s="6" t="s">
        <v>217</v>
      </c>
      <c r="D4" s="7" t="s">
        <v>215</v>
      </c>
      <c r="E4" s="8">
        <v>101.2</v>
      </c>
      <c r="F4" s="8">
        <v>113</v>
      </c>
      <c r="G4" s="9">
        <f t="shared" si="0"/>
        <v>71.4</v>
      </c>
      <c r="H4" s="5">
        <f t="shared" si="1"/>
        <v>28.56</v>
      </c>
      <c r="I4" s="5">
        <v>85.1</v>
      </c>
      <c r="J4" s="5">
        <f t="shared" si="2"/>
        <v>51.06</v>
      </c>
      <c r="K4" s="5">
        <f t="shared" si="3"/>
        <v>79.62</v>
      </c>
    </row>
    <row r="5" ht="28" customHeight="1" spans="1:11">
      <c r="A5" s="6" t="s">
        <v>24</v>
      </c>
      <c r="B5" s="6" t="s">
        <v>218</v>
      </c>
      <c r="C5" s="6" t="s">
        <v>219</v>
      </c>
      <c r="D5" s="7" t="s">
        <v>215</v>
      </c>
      <c r="E5" s="8">
        <v>104.6</v>
      </c>
      <c r="F5" s="8">
        <v>107</v>
      </c>
      <c r="G5" s="9">
        <f t="shared" si="0"/>
        <v>70.5333333333333</v>
      </c>
      <c r="H5" s="5">
        <f t="shared" si="1"/>
        <v>28.2133333333333</v>
      </c>
      <c r="I5" s="5">
        <v>83.9</v>
      </c>
      <c r="J5" s="5">
        <f t="shared" si="2"/>
        <v>50.34</v>
      </c>
      <c r="K5" s="5">
        <f t="shared" si="3"/>
        <v>78.5533333333333</v>
      </c>
    </row>
    <row r="6" ht="28" customHeight="1" spans="1:11">
      <c r="A6" s="6" t="s">
        <v>27</v>
      </c>
      <c r="B6" s="6" t="s">
        <v>220</v>
      </c>
      <c r="C6" s="6" t="s">
        <v>221</v>
      </c>
      <c r="D6" s="7" t="s">
        <v>215</v>
      </c>
      <c r="E6" s="8">
        <v>100.4</v>
      </c>
      <c r="F6" s="8">
        <v>111</v>
      </c>
      <c r="G6" s="9">
        <f t="shared" si="0"/>
        <v>70.4666666666667</v>
      </c>
      <c r="H6" s="5">
        <f t="shared" si="1"/>
        <v>28.1866666666667</v>
      </c>
      <c r="I6" s="5">
        <v>81.4</v>
      </c>
      <c r="J6" s="5">
        <f t="shared" si="2"/>
        <v>48.84</v>
      </c>
      <c r="K6" s="5">
        <f t="shared" si="3"/>
        <v>77.0266666666667</v>
      </c>
    </row>
    <row r="7" ht="28" customHeight="1" spans="1:11">
      <c r="A7" s="6" t="s">
        <v>42</v>
      </c>
      <c r="B7" s="6" t="s">
        <v>222</v>
      </c>
      <c r="C7" s="6" t="s">
        <v>223</v>
      </c>
      <c r="D7" s="7" t="s">
        <v>215</v>
      </c>
      <c r="E7" s="8">
        <v>104.8</v>
      </c>
      <c r="F7" s="8">
        <v>111</v>
      </c>
      <c r="G7" s="9">
        <f t="shared" si="0"/>
        <v>71.9333333333333</v>
      </c>
      <c r="H7" s="5">
        <f t="shared" si="1"/>
        <v>28.7733333333333</v>
      </c>
      <c r="I7" s="5">
        <v>77.36</v>
      </c>
      <c r="J7" s="5">
        <f t="shared" si="2"/>
        <v>46.416</v>
      </c>
      <c r="K7" s="5">
        <f t="shared" si="3"/>
        <v>75.1893333333333</v>
      </c>
    </row>
    <row r="8" ht="28" customHeight="1" spans="1:11">
      <c r="A8" s="6" t="s">
        <v>45</v>
      </c>
      <c r="B8" s="6" t="s">
        <v>224</v>
      </c>
      <c r="C8" s="6" t="s">
        <v>225</v>
      </c>
      <c r="D8" s="7" t="s">
        <v>215</v>
      </c>
      <c r="E8" s="8">
        <v>108.9</v>
      </c>
      <c r="F8" s="8">
        <v>103</v>
      </c>
      <c r="G8" s="9">
        <f t="shared" si="0"/>
        <v>70.6333333333333</v>
      </c>
      <c r="H8" s="5">
        <f t="shared" si="1"/>
        <v>28.2533333333333</v>
      </c>
      <c r="I8" s="5">
        <v>77.1</v>
      </c>
      <c r="J8" s="5">
        <f t="shared" si="2"/>
        <v>46.26</v>
      </c>
      <c r="K8" s="5">
        <f t="shared" si="3"/>
        <v>74.5133333333333</v>
      </c>
    </row>
  </sheetData>
  <sortState ref="A3:K8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L16" sqref="L16"/>
    </sheetView>
  </sheetViews>
  <sheetFormatPr defaultColWidth="9" defaultRowHeight="13.5" outlineLevelRow="7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226</v>
      </c>
      <c r="C3" s="6" t="s">
        <v>227</v>
      </c>
      <c r="D3" s="7" t="s">
        <v>228</v>
      </c>
      <c r="E3" s="8">
        <v>95.1</v>
      </c>
      <c r="F3" s="8">
        <v>108</v>
      </c>
      <c r="G3" s="9">
        <f>(E3+F3)/3</f>
        <v>67.7</v>
      </c>
      <c r="H3" s="5">
        <f>G3*0.4</f>
        <v>27.08</v>
      </c>
      <c r="I3" s="5">
        <v>80.9</v>
      </c>
      <c r="J3" s="5">
        <f t="shared" ref="J3:J8" si="0">I3*0.6</f>
        <v>48.54</v>
      </c>
      <c r="K3" s="5">
        <f t="shared" ref="K3:K8" si="1">H3+J3</f>
        <v>75.62</v>
      </c>
    </row>
    <row r="4" ht="28" customHeight="1" spans="1:11">
      <c r="A4" s="6" t="s">
        <v>16</v>
      </c>
      <c r="B4" s="6" t="s">
        <v>229</v>
      </c>
      <c r="C4" s="6" t="s">
        <v>230</v>
      </c>
      <c r="D4" s="7" t="s">
        <v>228</v>
      </c>
      <c r="E4" s="8">
        <v>102</v>
      </c>
      <c r="F4" s="8">
        <v>105</v>
      </c>
      <c r="G4" s="9">
        <f t="shared" ref="G3:G11" si="2">(E4+F4)/3</f>
        <v>69</v>
      </c>
      <c r="H4" s="5">
        <f t="shared" ref="H3:H11" si="3">G4*0.4</f>
        <v>27.6</v>
      </c>
      <c r="I4" s="5">
        <v>79.7</v>
      </c>
      <c r="J4" s="5">
        <f t="shared" si="0"/>
        <v>47.82</v>
      </c>
      <c r="K4" s="5">
        <f t="shared" si="1"/>
        <v>75.42</v>
      </c>
    </row>
    <row r="5" ht="28" customHeight="1" spans="1:11">
      <c r="A5" s="6" t="s">
        <v>24</v>
      </c>
      <c r="B5" s="6" t="s">
        <v>231</v>
      </c>
      <c r="C5" s="6" t="s">
        <v>232</v>
      </c>
      <c r="D5" s="7" t="s">
        <v>228</v>
      </c>
      <c r="E5" s="8">
        <v>100.3</v>
      </c>
      <c r="F5" s="8">
        <v>111</v>
      </c>
      <c r="G5" s="9">
        <f t="shared" si="2"/>
        <v>70.4333333333333</v>
      </c>
      <c r="H5" s="5">
        <f t="shared" si="3"/>
        <v>28.1733333333333</v>
      </c>
      <c r="I5" s="5">
        <v>78.7</v>
      </c>
      <c r="J5" s="5">
        <f t="shared" si="0"/>
        <v>47.22</v>
      </c>
      <c r="K5" s="5">
        <f t="shared" si="1"/>
        <v>75.3933333333333</v>
      </c>
    </row>
    <row r="6" ht="28" customHeight="1" spans="1:11">
      <c r="A6" s="6" t="s">
        <v>27</v>
      </c>
      <c r="B6" s="6" t="s">
        <v>233</v>
      </c>
      <c r="C6" s="6" t="s">
        <v>234</v>
      </c>
      <c r="D6" s="7" t="s">
        <v>228</v>
      </c>
      <c r="E6" s="8">
        <v>100.7</v>
      </c>
      <c r="F6" s="8">
        <v>97</v>
      </c>
      <c r="G6" s="9">
        <f t="shared" si="2"/>
        <v>65.9</v>
      </c>
      <c r="H6" s="5">
        <f t="shared" si="3"/>
        <v>26.36</v>
      </c>
      <c r="I6" s="5">
        <v>80.2</v>
      </c>
      <c r="J6" s="5">
        <f t="shared" si="0"/>
        <v>48.12</v>
      </c>
      <c r="K6" s="5">
        <f t="shared" si="1"/>
        <v>74.48</v>
      </c>
    </row>
    <row r="7" ht="28" customHeight="1" spans="1:11">
      <c r="A7" s="6" t="s">
        <v>42</v>
      </c>
      <c r="B7" s="6" t="s">
        <v>235</v>
      </c>
      <c r="C7" s="6" t="s">
        <v>236</v>
      </c>
      <c r="D7" s="7" t="s">
        <v>228</v>
      </c>
      <c r="E7" s="8">
        <v>92.7</v>
      </c>
      <c r="F7" s="8">
        <v>102</v>
      </c>
      <c r="G7" s="9">
        <f t="shared" si="2"/>
        <v>64.9</v>
      </c>
      <c r="H7" s="5">
        <f t="shared" si="3"/>
        <v>25.96</v>
      </c>
      <c r="I7" s="5" t="s">
        <v>66</v>
      </c>
      <c r="J7" s="5" t="e">
        <f t="shared" si="0"/>
        <v>#VALUE!</v>
      </c>
      <c r="K7" s="5" t="e">
        <f t="shared" si="1"/>
        <v>#VALUE!</v>
      </c>
    </row>
    <row r="8" ht="28" customHeight="1" spans="1:11">
      <c r="A8" s="6" t="s">
        <v>45</v>
      </c>
      <c r="B8" s="6" t="s">
        <v>237</v>
      </c>
      <c r="C8" s="6" t="s">
        <v>238</v>
      </c>
      <c r="D8" s="7" t="s">
        <v>228</v>
      </c>
      <c r="E8" s="8">
        <v>87.1</v>
      </c>
      <c r="F8" s="8">
        <v>106</v>
      </c>
      <c r="G8" s="9">
        <f t="shared" si="2"/>
        <v>64.3666666666667</v>
      </c>
      <c r="H8" s="5">
        <f t="shared" si="3"/>
        <v>25.7466666666667</v>
      </c>
      <c r="I8" s="5" t="s">
        <v>66</v>
      </c>
      <c r="J8" s="5" t="e">
        <f t="shared" si="0"/>
        <v>#VALUE!</v>
      </c>
      <c r="K8" s="5" t="e">
        <f t="shared" si="1"/>
        <v>#VALUE!</v>
      </c>
    </row>
  </sheetData>
  <sortState ref="A3:K8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F20" sqref="F20"/>
    </sheetView>
  </sheetViews>
  <sheetFormatPr defaultColWidth="9" defaultRowHeight="13.5" outlineLevelRow="4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239</v>
      </c>
      <c r="C3" s="6" t="s">
        <v>240</v>
      </c>
      <c r="D3" s="7" t="s">
        <v>241</v>
      </c>
      <c r="E3" s="8">
        <v>106.6</v>
      </c>
      <c r="F3" s="8">
        <v>114</v>
      </c>
      <c r="G3" s="9">
        <f>(E3+F3)/3</f>
        <v>73.5333333333333</v>
      </c>
      <c r="H3" s="5">
        <f>G3*0.4</f>
        <v>29.4133333333333</v>
      </c>
      <c r="I3" s="5">
        <v>83.7</v>
      </c>
      <c r="J3" s="5">
        <f>I3*0.6</f>
        <v>50.22</v>
      </c>
      <c r="K3" s="5">
        <f>H3+J3</f>
        <v>79.6333333333333</v>
      </c>
    </row>
    <row r="4" ht="28" customHeight="1" spans="1:11">
      <c r="A4" s="6" t="s">
        <v>16</v>
      </c>
      <c r="B4" s="6" t="s">
        <v>242</v>
      </c>
      <c r="C4" s="6" t="s">
        <v>243</v>
      </c>
      <c r="D4" s="7" t="s">
        <v>241</v>
      </c>
      <c r="E4" s="8">
        <v>92.6</v>
      </c>
      <c r="F4" s="8">
        <v>114</v>
      </c>
      <c r="G4" s="9">
        <f>(E4+F4)/3</f>
        <v>68.8666666666667</v>
      </c>
      <c r="H4" s="5">
        <f>G4*0.4</f>
        <v>27.5466666666667</v>
      </c>
      <c r="I4" s="5">
        <v>85.7</v>
      </c>
      <c r="J4" s="5">
        <f>I4*0.6</f>
        <v>51.42</v>
      </c>
      <c r="K4" s="5">
        <f>H4+J4</f>
        <v>78.9666666666667</v>
      </c>
    </row>
    <row r="5" ht="28" customHeight="1" spans="1:11">
      <c r="A5" s="6" t="s">
        <v>24</v>
      </c>
      <c r="B5" s="6" t="s">
        <v>244</v>
      </c>
      <c r="C5" s="6" t="s">
        <v>245</v>
      </c>
      <c r="D5" s="7" t="s">
        <v>241</v>
      </c>
      <c r="E5" s="8">
        <v>99.2</v>
      </c>
      <c r="F5" s="8">
        <v>109</v>
      </c>
      <c r="G5" s="9">
        <f>(E5+F5)/3</f>
        <v>69.4</v>
      </c>
      <c r="H5" s="5">
        <f>G5*0.4</f>
        <v>27.76</v>
      </c>
      <c r="I5" s="5">
        <v>84.68</v>
      </c>
      <c r="J5" s="5">
        <f>I5*0.6</f>
        <v>50.808</v>
      </c>
      <c r="K5" s="5">
        <f>H5+J5</f>
        <v>78.568</v>
      </c>
    </row>
  </sheetData>
  <sortState ref="A3:K5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G23" sqref="G23"/>
    </sheetView>
  </sheetViews>
  <sheetFormatPr defaultColWidth="9" defaultRowHeight="13.5" outlineLevelRow="2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30</v>
      </c>
      <c r="C3" s="6" t="s">
        <v>31</v>
      </c>
      <c r="D3" s="7" t="s">
        <v>32</v>
      </c>
      <c r="E3" s="12">
        <v>95.5</v>
      </c>
      <c r="F3" s="12">
        <v>112</v>
      </c>
      <c r="G3" s="9">
        <f>(E3+F3)/3</f>
        <v>69.1666666666667</v>
      </c>
      <c r="H3" s="5">
        <f>G3*0.4</f>
        <v>27.6666666666667</v>
      </c>
      <c r="I3" s="5">
        <v>84.1</v>
      </c>
      <c r="J3" s="5">
        <f>I3*0.6</f>
        <v>50.46</v>
      </c>
      <c r="K3" s="5">
        <f>H3+J3</f>
        <v>78.1266666666667</v>
      </c>
    </row>
  </sheetData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P8" sqref="P8"/>
    </sheetView>
  </sheetViews>
  <sheetFormatPr defaultColWidth="9" defaultRowHeight="13.5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33</v>
      </c>
      <c r="C3" s="6" t="s">
        <v>34</v>
      </c>
      <c r="D3" s="7" t="s">
        <v>35</v>
      </c>
      <c r="E3" s="12">
        <v>104.6</v>
      </c>
      <c r="F3" s="12">
        <v>107</v>
      </c>
      <c r="G3" s="9">
        <v>75.53</v>
      </c>
      <c r="H3" s="5">
        <f t="shared" ref="H3:H14" si="0">G3*0.4</f>
        <v>30.212</v>
      </c>
      <c r="I3" s="5">
        <v>85.79</v>
      </c>
      <c r="J3" s="5">
        <f t="shared" ref="J3:J14" si="1">I3*0.6</f>
        <v>51.474</v>
      </c>
      <c r="K3" s="5">
        <f t="shared" ref="K3:K14" si="2">H3+J3</f>
        <v>81.686</v>
      </c>
    </row>
    <row r="4" ht="28" customHeight="1" spans="1:11">
      <c r="A4" s="6" t="s">
        <v>16</v>
      </c>
      <c r="B4" s="6" t="s">
        <v>36</v>
      </c>
      <c r="C4" s="6" t="s">
        <v>37</v>
      </c>
      <c r="D4" s="7" t="s">
        <v>35</v>
      </c>
      <c r="E4" s="12">
        <v>107.4</v>
      </c>
      <c r="F4" s="12">
        <v>112</v>
      </c>
      <c r="G4" s="9">
        <f t="shared" ref="G4:G14" si="3">(E4+F4)/3</f>
        <v>73.1333333333333</v>
      </c>
      <c r="H4" s="5">
        <f t="shared" si="0"/>
        <v>29.2533333333333</v>
      </c>
      <c r="I4" s="5">
        <v>86.04</v>
      </c>
      <c r="J4" s="5">
        <f t="shared" si="1"/>
        <v>51.624</v>
      </c>
      <c r="K4" s="5">
        <f t="shared" si="2"/>
        <v>80.8773333333333</v>
      </c>
    </row>
    <row r="5" ht="28" customHeight="1" spans="1:11">
      <c r="A5" s="6" t="s">
        <v>24</v>
      </c>
      <c r="B5" s="6" t="s">
        <v>38</v>
      </c>
      <c r="C5" s="6" t="s">
        <v>39</v>
      </c>
      <c r="D5" s="7" t="s">
        <v>35</v>
      </c>
      <c r="E5" s="12">
        <v>101.6</v>
      </c>
      <c r="F5" s="12">
        <v>108</v>
      </c>
      <c r="G5" s="9">
        <f t="shared" si="3"/>
        <v>69.8666666666667</v>
      </c>
      <c r="H5" s="5">
        <f t="shared" si="0"/>
        <v>27.9466666666667</v>
      </c>
      <c r="I5" s="5">
        <v>85.44</v>
      </c>
      <c r="J5" s="5">
        <f t="shared" si="1"/>
        <v>51.264</v>
      </c>
      <c r="K5" s="5">
        <f t="shared" si="2"/>
        <v>79.2106666666667</v>
      </c>
    </row>
    <row r="6" ht="28" customHeight="1" spans="1:11">
      <c r="A6" s="6" t="s">
        <v>27</v>
      </c>
      <c r="B6" s="6" t="s">
        <v>40</v>
      </c>
      <c r="C6" s="6" t="s">
        <v>41</v>
      </c>
      <c r="D6" s="7" t="s">
        <v>35</v>
      </c>
      <c r="E6" s="12">
        <v>99</v>
      </c>
      <c r="F6" s="12">
        <v>106</v>
      </c>
      <c r="G6" s="9">
        <f t="shared" si="3"/>
        <v>68.3333333333333</v>
      </c>
      <c r="H6" s="5">
        <f t="shared" si="0"/>
        <v>27.3333333333333</v>
      </c>
      <c r="I6" s="5">
        <v>85.46</v>
      </c>
      <c r="J6" s="5">
        <f t="shared" si="1"/>
        <v>51.276</v>
      </c>
      <c r="K6" s="5">
        <f t="shared" si="2"/>
        <v>78.6093333333333</v>
      </c>
    </row>
    <row r="7" ht="28" customHeight="1" spans="1:11">
      <c r="A7" s="6" t="s">
        <v>42</v>
      </c>
      <c r="B7" s="6" t="s">
        <v>43</v>
      </c>
      <c r="C7" s="6" t="s">
        <v>44</v>
      </c>
      <c r="D7" s="7" t="s">
        <v>35</v>
      </c>
      <c r="E7" s="12">
        <v>109.8</v>
      </c>
      <c r="F7" s="12">
        <v>108</v>
      </c>
      <c r="G7" s="9">
        <f t="shared" si="3"/>
        <v>72.6</v>
      </c>
      <c r="H7" s="5">
        <f t="shared" si="0"/>
        <v>29.04</v>
      </c>
      <c r="I7" s="5">
        <v>82.56</v>
      </c>
      <c r="J7" s="5">
        <f t="shared" si="1"/>
        <v>49.536</v>
      </c>
      <c r="K7" s="5">
        <f t="shared" si="2"/>
        <v>78.576</v>
      </c>
    </row>
    <row r="8" ht="28" customHeight="1" spans="1:11">
      <c r="A8" s="6" t="s">
        <v>45</v>
      </c>
      <c r="B8" s="6" t="s">
        <v>46</v>
      </c>
      <c r="C8" s="6" t="s">
        <v>47</v>
      </c>
      <c r="D8" s="7" t="s">
        <v>35</v>
      </c>
      <c r="E8" s="12">
        <v>101.8</v>
      </c>
      <c r="F8" s="12">
        <v>112</v>
      </c>
      <c r="G8" s="9">
        <f t="shared" si="3"/>
        <v>71.2666666666667</v>
      </c>
      <c r="H8" s="5">
        <f t="shared" si="0"/>
        <v>28.5066666666667</v>
      </c>
      <c r="I8" s="5">
        <v>83.26</v>
      </c>
      <c r="J8" s="5">
        <f t="shared" si="1"/>
        <v>49.956</v>
      </c>
      <c r="K8" s="5">
        <f t="shared" si="2"/>
        <v>78.4626666666667</v>
      </c>
    </row>
    <row r="9" ht="28" customHeight="1" spans="1:11">
      <c r="A9" s="6" t="s">
        <v>48</v>
      </c>
      <c r="B9" s="6" t="s">
        <v>49</v>
      </c>
      <c r="C9" s="6" t="s">
        <v>50</v>
      </c>
      <c r="D9" s="7" t="s">
        <v>35</v>
      </c>
      <c r="E9" s="12">
        <v>103</v>
      </c>
      <c r="F9" s="12">
        <v>108</v>
      </c>
      <c r="G9" s="9">
        <f t="shared" si="3"/>
        <v>70.3333333333333</v>
      </c>
      <c r="H9" s="5">
        <f t="shared" si="0"/>
        <v>28.1333333333333</v>
      </c>
      <c r="I9" s="5">
        <v>83.88</v>
      </c>
      <c r="J9" s="5">
        <f t="shared" si="1"/>
        <v>50.328</v>
      </c>
      <c r="K9" s="5">
        <f t="shared" si="2"/>
        <v>78.4613333333333</v>
      </c>
    </row>
    <row r="10" ht="28" customHeight="1" spans="1:11">
      <c r="A10" s="6" t="s">
        <v>51</v>
      </c>
      <c r="B10" s="10" t="s">
        <v>52</v>
      </c>
      <c r="C10" s="6" t="s">
        <v>53</v>
      </c>
      <c r="D10" s="7" t="s">
        <v>35</v>
      </c>
      <c r="E10" s="12">
        <v>93.1</v>
      </c>
      <c r="F10" s="12">
        <v>107</v>
      </c>
      <c r="G10" s="9">
        <f t="shared" si="3"/>
        <v>66.7</v>
      </c>
      <c r="H10" s="5">
        <f t="shared" si="0"/>
        <v>26.68</v>
      </c>
      <c r="I10" s="5">
        <v>85.82</v>
      </c>
      <c r="J10" s="5">
        <f t="shared" si="1"/>
        <v>51.492</v>
      </c>
      <c r="K10" s="5">
        <f t="shared" si="2"/>
        <v>78.172</v>
      </c>
    </row>
    <row r="11" ht="28" customHeight="1" spans="1:11">
      <c r="A11" s="6" t="s">
        <v>54</v>
      </c>
      <c r="B11" s="6" t="s">
        <v>55</v>
      </c>
      <c r="C11" s="6" t="s">
        <v>56</v>
      </c>
      <c r="D11" s="7" t="s">
        <v>35</v>
      </c>
      <c r="E11" s="12">
        <v>97.7</v>
      </c>
      <c r="F11" s="12">
        <v>109</v>
      </c>
      <c r="G11" s="9">
        <f t="shared" si="3"/>
        <v>68.9</v>
      </c>
      <c r="H11" s="5">
        <f t="shared" si="0"/>
        <v>27.56</v>
      </c>
      <c r="I11" s="5">
        <v>83.88</v>
      </c>
      <c r="J11" s="5">
        <f t="shared" si="1"/>
        <v>50.328</v>
      </c>
      <c r="K11" s="5">
        <f t="shared" si="2"/>
        <v>77.888</v>
      </c>
    </row>
    <row r="12" ht="28" customHeight="1" spans="1:11">
      <c r="A12" s="6" t="s">
        <v>57</v>
      </c>
      <c r="B12" s="10" t="s">
        <v>58</v>
      </c>
      <c r="C12" s="6" t="s">
        <v>59</v>
      </c>
      <c r="D12" s="7" t="s">
        <v>35</v>
      </c>
      <c r="E12" s="12">
        <v>95.1</v>
      </c>
      <c r="F12" s="12">
        <v>104</v>
      </c>
      <c r="G12" s="9">
        <f t="shared" si="3"/>
        <v>66.3666666666667</v>
      </c>
      <c r="H12" s="5">
        <f t="shared" si="0"/>
        <v>26.5466666666667</v>
      </c>
      <c r="I12" s="5">
        <v>84.24</v>
      </c>
      <c r="J12" s="5">
        <f t="shared" si="1"/>
        <v>50.544</v>
      </c>
      <c r="K12" s="5">
        <f t="shared" si="2"/>
        <v>77.0906666666667</v>
      </c>
    </row>
    <row r="13" ht="28" customHeight="1" spans="1:11">
      <c r="A13" s="6" t="s">
        <v>60</v>
      </c>
      <c r="B13" s="6" t="s">
        <v>61</v>
      </c>
      <c r="C13" s="6" t="s">
        <v>62</v>
      </c>
      <c r="D13" s="7" t="s">
        <v>35</v>
      </c>
      <c r="E13" s="12">
        <v>95.9</v>
      </c>
      <c r="F13" s="12">
        <v>106</v>
      </c>
      <c r="G13" s="9">
        <f t="shared" si="3"/>
        <v>67.3</v>
      </c>
      <c r="H13" s="5">
        <f t="shared" si="0"/>
        <v>26.92</v>
      </c>
      <c r="I13" s="5">
        <v>82.58</v>
      </c>
      <c r="J13" s="5">
        <f t="shared" si="1"/>
        <v>49.548</v>
      </c>
      <c r="K13" s="5">
        <f t="shared" si="2"/>
        <v>76.468</v>
      </c>
    </row>
    <row r="14" ht="28" customHeight="1" spans="1:11">
      <c r="A14" s="6" t="s">
        <v>63</v>
      </c>
      <c r="B14" s="6" t="s">
        <v>64</v>
      </c>
      <c r="C14" s="6" t="s">
        <v>65</v>
      </c>
      <c r="D14" s="7" t="s">
        <v>35</v>
      </c>
      <c r="E14" s="12">
        <v>91</v>
      </c>
      <c r="F14" s="12">
        <v>115</v>
      </c>
      <c r="G14" s="9">
        <f t="shared" si="3"/>
        <v>68.6666666666667</v>
      </c>
      <c r="H14" s="5">
        <f t="shared" si="0"/>
        <v>27.4666666666667</v>
      </c>
      <c r="I14" s="5" t="s">
        <v>66</v>
      </c>
      <c r="J14" s="5" t="e">
        <f t="shared" si="1"/>
        <v>#VALUE!</v>
      </c>
      <c r="K14" s="5" t="e">
        <f t="shared" si="2"/>
        <v>#VALUE!</v>
      </c>
    </row>
  </sheetData>
  <sortState ref="A3:K14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F15" sqref="F15"/>
    </sheetView>
  </sheetViews>
  <sheetFormatPr defaultColWidth="9" defaultRowHeight="13.5" outlineLevelRow="3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67</v>
      </c>
      <c r="C3" s="6" t="s">
        <v>68</v>
      </c>
      <c r="D3" s="7" t="s">
        <v>69</v>
      </c>
      <c r="E3" s="12">
        <v>89.7</v>
      </c>
      <c r="F3" s="12">
        <v>111</v>
      </c>
      <c r="G3" s="9">
        <f>(E3+F3)/3</f>
        <v>66.9</v>
      </c>
      <c r="H3" s="5">
        <f>G3*0.4</f>
        <v>26.76</v>
      </c>
      <c r="I3" s="5">
        <v>81.66</v>
      </c>
      <c r="J3" s="5">
        <f>I3*0.6</f>
        <v>48.996</v>
      </c>
      <c r="K3" s="5">
        <f>H3+J3</f>
        <v>75.756</v>
      </c>
    </row>
    <row r="4" ht="28" customHeight="1" spans="1:11">
      <c r="A4" s="6" t="s">
        <v>16</v>
      </c>
      <c r="B4" s="6" t="s">
        <v>70</v>
      </c>
      <c r="C4" s="6" t="s">
        <v>71</v>
      </c>
      <c r="D4" s="7" t="s">
        <v>69</v>
      </c>
      <c r="E4" s="12">
        <v>78.6</v>
      </c>
      <c r="F4" s="12">
        <v>93</v>
      </c>
      <c r="G4" s="9">
        <f>(E4+F4)/3</f>
        <v>57.2</v>
      </c>
      <c r="H4" s="5">
        <f>G4*0.4</f>
        <v>22.88</v>
      </c>
      <c r="I4" s="5">
        <v>78.26</v>
      </c>
      <c r="J4" s="5">
        <f>I4*0.6</f>
        <v>46.956</v>
      </c>
      <c r="K4" s="5">
        <f>H4+J4</f>
        <v>69.836</v>
      </c>
    </row>
  </sheetData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I16" sqref="I16"/>
    </sheetView>
  </sheetViews>
  <sheetFormatPr defaultColWidth="9" defaultRowHeight="13.5" outlineLevelRow="5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72</v>
      </c>
      <c r="C3" s="6" t="s">
        <v>73</v>
      </c>
      <c r="D3" s="7" t="s">
        <v>74</v>
      </c>
      <c r="E3" s="12">
        <v>99.9</v>
      </c>
      <c r="F3" s="12">
        <v>109</v>
      </c>
      <c r="G3" s="9">
        <f>(E3+F3)/3</f>
        <v>69.6333333333333</v>
      </c>
      <c r="H3" s="5">
        <f>G3*0.4</f>
        <v>27.8533333333333</v>
      </c>
      <c r="I3" s="5">
        <v>80.66</v>
      </c>
      <c r="J3" s="5">
        <f>I3*0.6</f>
        <v>48.396</v>
      </c>
      <c r="K3" s="5">
        <f>H3+J3</f>
        <v>76.2493333333333</v>
      </c>
    </row>
    <row r="4" ht="28" customHeight="1" spans="1:11">
      <c r="A4" s="6" t="s">
        <v>16</v>
      </c>
      <c r="B4" s="6" t="s">
        <v>75</v>
      </c>
      <c r="C4" s="6" t="s">
        <v>76</v>
      </c>
      <c r="D4" s="7" t="s">
        <v>74</v>
      </c>
      <c r="E4" s="12">
        <v>97.6</v>
      </c>
      <c r="F4" s="12">
        <v>108</v>
      </c>
      <c r="G4" s="9">
        <f>(E4+F4)/3</f>
        <v>68.5333333333333</v>
      </c>
      <c r="H4" s="5">
        <f>G4*0.4</f>
        <v>27.4133333333333</v>
      </c>
      <c r="I4" s="5">
        <v>81.24</v>
      </c>
      <c r="J4" s="5">
        <f>I4*0.6</f>
        <v>48.744</v>
      </c>
      <c r="K4" s="5">
        <f>H4+J4</f>
        <v>76.1573333333333</v>
      </c>
    </row>
    <row r="5" ht="28" customHeight="1" spans="1:11">
      <c r="A5" s="6" t="s">
        <v>24</v>
      </c>
      <c r="B5" s="6" t="s">
        <v>77</v>
      </c>
      <c r="C5" s="6" t="s">
        <v>78</v>
      </c>
      <c r="D5" s="7" t="s">
        <v>74</v>
      </c>
      <c r="E5" s="12">
        <v>86.4</v>
      </c>
      <c r="F5" s="12">
        <v>100</v>
      </c>
      <c r="G5" s="9">
        <f>(E5+F5)/3</f>
        <v>62.1333333333333</v>
      </c>
      <c r="H5" s="5">
        <f>G5*0.4</f>
        <v>24.8533333333333</v>
      </c>
      <c r="I5" s="5">
        <v>80.98</v>
      </c>
      <c r="J5" s="5">
        <f>I5*0.6</f>
        <v>48.588</v>
      </c>
      <c r="K5" s="5">
        <f>H5+J5</f>
        <v>73.4413333333333</v>
      </c>
    </row>
    <row r="6" ht="28" customHeight="1" spans="1:11">
      <c r="A6" s="6" t="s">
        <v>27</v>
      </c>
      <c r="B6" s="6" t="s">
        <v>79</v>
      </c>
      <c r="C6" s="6" t="s">
        <v>80</v>
      </c>
      <c r="D6" s="7" t="s">
        <v>74</v>
      </c>
      <c r="E6" s="12">
        <v>104.3</v>
      </c>
      <c r="F6" s="12">
        <v>71</v>
      </c>
      <c r="G6" s="9">
        <f>(E6+F6)/3</f>
        <v>58.4333333333333</v>
      </c>
      <c r="H6" s="5">
        <f>G6*0.4</f>
        <v>23.3733333333333</v>
      </c>
      <c r="I6" s="5">
        <v>78</v>
      </c>
      <c r="J6" s="5">
        <f>I6*0.6</f>
        <v>46.8</v>
      </c>
      <c r="K6" s="5">
        <f>H6+J6</f>
        <v>70.1733333333333</v>
      </c>
    </row>
  </sheetData>
  <sortState ref="A3:K6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G13" sqref="G13"/>
    </sheetView>
  </sheetViews>
  <sheetFormatPr defaultColWidth="9" defaultRowHeight="13.5" outlineLevelRow="4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81</v>
      </c>
      <c r="C3" s="6" t="s">
        <v>82</v>
      </c>
      <c r="D3" s="7" t="s">
        <v>83</v>
      </c>
      <c r="E3" s="12">
        <v>98.1</v>
      </c>
      <c r="F3" s="12">
        <v>108</v>
      </c>
      <c r="G3" s="9">
        <f>(E3+F3)/3</f>
        <v>68.7</v>
      </c>
      <c r="H3" s="5">
        <f>G3*0.4</f>
        <v>27.48</v>
      </c>
      <c r="I3" s="5">
        <v>81.86</v>
      </c>
      <c r="J3" s="5">
        <f>I3*0.6</f>
        <v>49.116</v>
      </c>
      <c r="K3" s="5">
        <f>H3+J3</f>
        <v>76.596</v>
      </c>
    </row>
    <row r="4" ht="28" customHeight="1" spans="1:11">
      <c r="A4" s="6" t="s">
        <v>16</v>
      </c>
      <c r="B4" s="6" t="s">
        <v>84</v>
      </c>
      <c r="C4" s="6" t="s">
        <v>85</v>
      </c>
      <c r="D4" s="7" t="s">
        <v>83</v>
      </c>
      <c r="E4" s="12">
        <v>81.7</v>
      </c>
      <c r="F4" s="12">
        <v>102</v>
      </c>
      <c r="G4" s="9">
        <f>(E4+F4)/3</f>
        <v>61.2333333333333</v>
      </c>
      <c r="H4" s="5">
        <f>G4*0.4</f>
        <v>24.4933333333333</v>
      </c>
      <c r="I4" s="5">
        <v>80.8</v>
      </c>
      <c r="J4" s="5">
        <f>I4*0.6</f>
        <v>48.48</v>
      </c>
      <c r="K4" s="5">
        <f>H4+J4</f>
        <v>72.9733333333333</v>
      </c>
    </row>
    <row r="5" ht="28" customHeight="1" spans="1:11">
      <c r="A5" s="6" t="s">
        <v>24</v>
      </c>
      <c r="B5" s="6" t="s">
        <v>86</v>
      </c>
      <c r="C5" s="6" t="s">
        <v>87</v>
      </c>
      <c r="D5" s="7" t="s">
        <v>83</v>
      </c>
      <c r="E5" s="12">
        <v>85.7</v>
      </c>
      <c r="F5" s="12">
        <v>101</v>
      </c>
      <c r="G5" s="9">
        <f>(E5+F5)/3</f>
        <v>62.2333333333333</v>
      </c>
      <c r="H5" s="5">
        <f>G5*0.4</f>
        <v>24.8933333333333</v>
      </c>
      <c r="I5" s="5">
        <v>79.98</v>
      </c>
      <c r="J5" s="5">
        <f>I5*0.6</f>
        <v>47.988</v>
      </c>
      <c r="K5" s="5">
        <f>H5+J5</f>
        <v>72.8813333333333</v>
      </c>
    </row>
  </sheetData>
  <sortState ref="A3:K5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F16" sqref="F16"/>
    </sheetView>
  </sheetViews>
  <sheetFormatPr defaultColWidth="9" defaultRowHeight="13.5" outlineLevelRow="3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88</v>
      </c>
      <c r="C3" s="6" t="s">
        <v>89</v>
      </c>
      <c r="D3" s="7" t="s">
        <v>90</v>
      </c>
      <c r="E3" s="12">
        <v>100.7</v>
      </c>
      <c r="F3" s="12">
        <v>104</v>
      </c>
      <c r="G3" s="14">
        <f>(E3+F3)/3</f>
        <v>68.2333333333333</v>
      </c>
      <c r="H3" s="5">
        <f>G3*0.4</f>
        <v>27.2933333333333</v>
      </c>
      <c r="I3" s="5">
        <v>80.8</v>
      </c>
      <c r="J3" s="5">
        <f>I3*0.6</f>
        <v>48.48</v>
      </c>
      <c r="K3" s="5">
        <v>75.77</v>
      </c>
    </row>
    <row r="4" ht="28" customHeight="1" spans="1:11">
      <c r="A4" s="6" t="s">
        <v>16</v>
      </c>
      <c r="B4" s="6" t="s">
        <v>91</v>
      </c>
      <c r="C4" s="6" t="s">
        <v>92</v>
      </c>
      <c r="D4" s="7" t="s">
        <v>90</v>
      </c>
      <c r="E4" s="12">
        <v>97</v>
      </c>
      <c r="F4" s="12">
        <v>102</v>
      </c>
      <c r="G4" s="14">
        <f>(E4+F4)/3</f>
        <v>66.3333333333333</v>
      </c>
      <c r="H4" s="5">
        <f>G4*0.4</f>
        <v>26.5333333333333</v>
      </c>
      <c r="I4" s="5">
        <v>81.32</v>
      </c>
      <c r="J4" s="5">
        <f>I4*0.6</f>
        <v>48.792</v>
      </c>
      <c r="K4" s="5">
        <v>75.32</v>
      </c>
    </row>
  </sheetData>
  <sortState ref="A3:K4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D22" sqref="D22"/>
    </sheetView>
  </sheetViews>
  <sheetFormatPr defaultColWidth="9" defaultRowHeight="13.5"/>
  <cols>
    <col min="1" max="1" width="5.75" style="1" customWidth="1"/>
    <col min="2" max="2" width="8.375" style="1" customWidth="1"/>
    <col min="3" max="3" width="13.125" style="1" customWidth="1"/>
    <col min="4" max="4" width="25.375" style="1" customWidth="1"/>
    <col min="5" max="5" width="9.75" style="1" customWidth="1"/>
    <col min="6" max="6" width="9.375" style="1" customWidth="1"/>
    <col min="7" max="7" width="10" style="1" customWidth="1"/>
    <col min="8" max="8" width="11.125" style="1" customWidth="1"/>
    <col min="9" max="9" width="8.5" style="1" customWidth="1"/>
    <col min="10" max="10" width="11.5" style="1" customWidth="1"/>
    <col min="11" max="11" width="10.125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 t="s">
        <v>12</v>
      </c>
      <c r="B3" s="6" t="s">
        <v>93</v>
      </c>
      <c r="C3" s="6" t="s">
        <v>94</v>
      </c>
      <c r="D3" s="7" t="s">
        <v>95</v>
      </c>
      <c r="E3" s="12">
        <v>113.1</v>
      </c>
      <c r="F3" s="12">
        <v>107</v>
      </c>
      <c r="G3" s="9">
        <f t="shared" ref="G3:G14" si="0">(E3+F3)/3</f>
        <v>73.3666666666667</v>
      </c>
      <c r="H3" s="5">
        <f t="shared" ref="H3:H14" si="1">G3*0.4</f>
        <v>29.3466666666667</v>
      </c>
      <c r="I3" s="5">
        <v>85.54</v>
      </c>
      <c r="J3" s="5">
        <f t="shared" ref="J3:J14" si="2">I3*0.6</f>
        <v>51.324</v>
      </c>
      <c r="K3" s="5">
        <f t="shared" ref="K3:K14" si="3">H3+J3</f>
        <v>80.6706666666667</v>
      </c>
    </row>
    <row r="4" ht="28" customHeight="1" spans="1:11">
      <c r="A4" s="6" t="s">
        <v>16</v>
      </c>
      <c r="B4" s="6" t="s">
        <v>96</v>
      </c>
      <c r="C4" s="6" t="s">
        <v>97</v>
      </c>
      <c r="D4" s="7" t="s">
        <v>95</v>
      </c>
      <c r="E4" s="12">
        <v>105.1</v>
      </c>
      <c r="F4" s="12">
        <v>112</v>
      </c>
      <c r="G4" s="9">
        <f t="shared" si="0"/>
        <v>72.3666666666667</v>
      </c>
      <c r="H4" s="5">
        <f t="shared" si="1"/>
        <v>28.9466666666667</v>
      </c>
      <c r="I4" s="5">
        <v>85.88</v>
      </c>
      <c r="J4" s="5">
        <f t="shared" si="2"/>
        <v>51.528</v>
      </c>
      <c r="K4" s="5">
        <f t="shared" si="3"/>
        <v>80.4746666666667</v>
      </c>
    </row>
    <row r="5" ht="28" customHeight="1" spans="1:11">
      <c r="A5" s="6" t="s">
        <v>24</v>
      </c>
      <c r="B5" s="6" t="s">
        <v>98</v>
      </c>
      <c r="C5" s="6" t="s">
        <v>99</v>
      </c>
      <c r="D5" s="7" t="s">
        <v>95</v>
      </c>
      <c r="E5" s="12">
        <v>104.8</v>
      </c>
      <c r="F5" s="12">
        <v>110</v>
      </c>
      <c r="G5" s="9">
        <f t="shared" si="0"/>
        <v>71.6</v>
      </c>
      <c r="H5" s="5">
        <f t="shared" si="1"/>
        <v>28.64</v>
      </c>
      <c r="I5" s="5">
        <v>86.3</v>
      </c>
      <c r="J5" s="5">
        <f t="shared" si="2"/>
        <v>51.78</v>
      </c>
      <c r="K5" s="5">
        <f t="shared" si="3"/>
        <v>80.42</v>
      </c>
    </row>
    <row r="6" ht="28" customHeight="1" spans="1:11">
      <c r="A6" s="6" t="s">
        <v>27</v>
      </c>
      <c r="B6" s="6" t="s">
        <v>100</v>
      </c>
      <c r="C6" s="6" t="s">
        <v>101</v>
      </c>
      <c r="D6" s="7" t="s">
        <v>95</v>
      </c>
      <c r="E6" s="12">
        <v>111.3</v>
      </c>
      <c r="F6" s="12">
        <v>114</v>
      </c>
      <c r="G6" s="9">
        <f t="shared" si="0"/>
        <v>75.1</v>
      </c>
      <c r="H6" s="5">
        <f t="shared" si="1"/>
        <v>30.04</v>
      </c>
      <c r="I6" s="5">
        <v>83.94</v>
      </c>
      <c r="J6" s="5">
        <f t="shared" si="2"/>
        <v>50.364</v>
      </c>
      <c r="K6" s="5">
        <f t="shared" si="3"/>
        <v>80.404</v>
      </c>
    </row>
    <row r="7" ht="28" customHeight="1" spans="1:11">
      <c r="A7" s="6" t="s">
        <v>42</v>
      </c>
      <c r="B7" s="6" t="s">
        <v>102</v>
      </c>
      <c r="C7" s="6" t="s">
        <v>103</v>
      </c>
      <c r="D7" s="7" t="s">
        <v>95</v>
      </c>
      <c r="E7" s="12">
        <v>108</v>
      </c>
      <c r="F7" s="12">
        <v>108</v>
      </c>
      <c r="G7" s="9">
        <f t="shared" si="0"/>
        <v>72</v>
      </c>
      <c r="H7" s="5">
        <f t="shared" si="1"/>
        <v>28.8</v>
      </c>
      <c r="I7" s="5">
        <v>85.58</v>
      </c>
      <c r="J7" s="5">
        <f t="shared" si="2"/>
        <v>51.348</v>
      </c>
      <c r="K7" s="5">
        <f t="shared" si="3"/>
        <v>80.148</v>
      </c>
    </row>
    <row r="8" ht="28" customHeight="1" spans="1:11">
      <c r="A8" s="6" t="s">
        <v>45</v>
      </c>
      <c r="B8" s="6" t="s">
        <v>104</v>
      </c>
      <c r="C8" s="6" t="s">
        <v>105</v>
      </c>
      <c r="D8" s="7" t="s">
        <v>95</v>
      </c>
      <c r="E8" s="12">
        <v>107.6</v>
      </c>
      <c r="F8" s="12">
        <v>106</v>
      </c>
      <c r="G8" s="9">
        <f t="shared" si="0"/>
        <v>71.2</v>
      </c>
      <c r="H8" s="5">
        <f t="shared" si="1"/>
        <v>28.48</v>
      </c>
      <c r="I8" s="5">
        <v>85.96</v>
      </c>
      <c r="J8" s="5">
        <f t="shared" si="2"/>
        <v>51.576</v>
      </c>
      <c r="K8" s="5">
        <f t="shared" si="3"/>
        <v>80.056</v>
      </c>
    </row>
    <row r="9" ht="28" customHeight="1" spans="1:11">
      <c r="A9" s="6" t="s">
        <v>48</v>
      </c>
      <c r="B9" s="6" t="s">
        <v>106</v>
      </c>
      <c r="C9" s="6" t="s">
        <v>107</v>
      </c>
      <c r="D9" s="7" t="s">
        <v>95</v>
      </c>
      <c r="E9" s="12">
        <v>104.1</v>
      </c>
      <c r="F9" s="12">
        <v>110</v>
      </c>
      <c r="G9" s="9">
        <f t="shared" si="0"/>
        <v>71.3666666666667</v>
      </c>
      <c r="H9" s="5">
        <f t="shared" si="1"/>
        <v>28.5466666666667</v>
      </c>
      <c r="I9" s="5">
        <v>85.16</v>
      </c>
      <c r="J9" s="5">
        <f t="shared" si="2"/>
        <v>51.096</v>
      </c>
      <c r="K9" s="5">
        <f t="shared" si="3"/>
        <v>79.6426666666667</v>
      </c>
    </row>
    <row r="10" ht="28" customHeight="1" spans="1:11">
      <c r="A10" s="6" t="s">
        <v>51</v>
      </c>
      <c r="B10" s="6" t="s">
        <v>108</v>
      </c>
      <c r="C10" s="6" t="s">
        <v>109</v>
      </c>
      <c r="D10" s="7" t="s">
        <v>95</v>
      </c>
      <c r="E10" s="12">
        <v>103.4</v>
      </c>
      <c r="F10" s="12">
        <v>112</v>
      </c>
      <c r="G10" s="9">
        <f t="shared" si="0"/>
        <v>71.8</v>
      </c>
      <c r="H10" s="5">
        <f t="shared" si="1"/>
        <v>28.72</v>
      </c>
      <c r="I10" s="5">
        <v>84.74</v>
      </c>
      <c r="J10" s="5">
        <f t="shared" si="2"/>
        <v>50.844</v>
      </c>
      <c r="K10" s="5">
        <f t="shared" si="3"/>
        <v>79.564</v>
      </c>
    </row>
    <row r="11" ht="28" customHeight="1" spans="1:11">
      <c r="A11" s="6" t="s">
        <v>54</v>
      </c>
      <c r="B11" s="6" t="s">
        <v>110</v>
      </c>
      <c r="C11" s="6" t="s">
        <v>111</v>
      </c>
      <c r="D11" s="7" t="s">
        <v>95</v>
      </c>
      <c r="E11" s="12">
        <v>99.8</v>
      </c>
      <c r="F11" s="12">
        <v>114</v>
      </c>
      <c r="G11" s="9">
        <f t="shared" si="0"/>
        <v>71.2666666666667</v>
      </c>
      <c r="H11" s="5">
        <f t="shared" si="1"/>
        <v>28.5066666666667</v>
      </c>
      <c r="I11" s="5">
        <v>85.02</v>
      </c>
      <c r="J11" s="5">
        <f t="shared" si="2"/>
        <v>51.012</v>
      </c>
      <c r="K11" s="5">
        <f t="shared" si="3"/>
        <v>79.5186666666667</v>
      </c>
    </row>
    <row r="12" ht="28" customHeight="1" spans="1:11">
      <c r="A12" s="6" t="s">
        <v>57</v>
      </c>
      <c r="B12" s="6" t="s">
        <v>112</v>
      </c>
      <c r="C12" s="6" t="s">
        <v>113</v>
      </c>
      <c r="D12" s="7" t="s">
        <v>95</v>
      </c>
      <c r="E12" s="12">
        <v>104.1</v>
      </c>
      <c r="F12" s="12">
        <v>108</v>
      </c>
      <c r="G12" s="9">
        <f t="shared" si="0"/>
        <v>70.7</v>
      </c>
      <c r="H12" s="5">
        <f t="shared" si="1"/>
        <v>28.28</v>
      </c>
      <c r="I12" s="5">
        <v>84.86</v>
      </c>
      <c r="J12" s="5">
        <f t="shared" si="2"/>
        <v>50.916</v>
      </c>
      <c r="K12" s="5">
        <f t="shared" si="3"/>
        <v>79.196</v>
      </c>
    </row>
    <row r="13" ht="28" customHeight="1" spans="1:11">
      <c r="A13" s="6" t="s">
        <v>60</v>
      </c>
      <c r="B13" s="6" t="s">
        <v>114</v>
      </c>
      <c r="C13" s="6" t="s">
        <v>115</v>
      </c>
      <c r="D13" s="7" t="s">
        <v>95</v>
      </c>
      <c r="E13" s="12">
        <v>94.8</v>
      </c>
      <c r="F13" s="12">
        <v>117</v>
      </c>
      <c r="G13" s="9">
        <f t="shared" si="0"/>
        <v>70.6</v>
      </c>
      <c r="H13" s="5">
        <f t="shared" si="1"/>
        <v>28.24</v>
      </c>
      <c r="I13" s="5">
        <v>84.24</v>
      </c>
      <c r="J13" s="5">
        <f t="shared" si="2"/>
        <v>50.544</v>
      </c>
      <c r="K13" s="5">
        <f t="shared" si="3"/>
        <v>78.784</v>
      </c>
    </row>
    <row r="14" ht="28" customHeight="1" spans="1:11">
      <c r="A14" s="6" t="s">
        <v>63</v>
      </c>
      <c r="B14" s="10" t="s">
        <v>116</v>
      </c>
      <c r="C14" s="6" t="s">
        <v>117</v>
      </c>
      <c r="D14" s="7" t="s">
        <v>95</v>
      </c>
      <c r="E14" s="12">
        <v>99.5</v>
      </c>
      <c r="F14" s="12">
        <v>112</v>
      </c>
      <c r="G14" s="9">
        <f t="shared" si="0"/>
        <v>70.5</v>
      </c>
      <c r="H14" s="5">
        <f t="shared" si="1"/>
        <v>28.2</v>
      </c>
      <c r="I14" s="5">
        <v>83.96</v>
      </c>
      <c r="J14" s="5">
        <f t="shared" si="2"/>
        <v>50.376</v>
      </c>
      <c r="K14" s="5">
        <f t="shared" si="3"/>
        <v>78.576</v>
      </c>
    </row>
  </sheetData>
  <sortState ref="A3:K14">
    <sortCondition ref="K3" descending="1"/>
  </sortState>
  <mergeCells count="1">
    <mergeCell ref="A1:K1"/>
  </mergeCells>
  <pageMargins left="1.10208333333333" right="0.700694444444445" top="0.393055555555556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襄州区第一高级中学高中政治教师</vt:lpstr>
      <vt:lpstr>襄州区第一高级中学高中物理教师</vt:lpstr>
      <vt:lpstr>襄州区第二高级中学高中政治教师</vt:lpstr>
      <vt:lpstr>襄州区第二高级中学高中语文教师</vt:lpstr>
      <vt:lpstr>襄州区第二高级中学高中数学教师</vt:lpstr>
      <vt:lpstr>襄州区第二高级中学高中生物教师</vt:lpstr>
      <vt:lpstr>襄州区第二高级中学高中地理教师</vt:lpstr>
      <vt:lpstr>襄州区第二高级中学高中历史教师</vt:lpstr>
      <vt:lpstr>襄州区第二高级中学高中英语教师</vt:lpstr>
      <vt:lpstr>襄阳市田家炳中学高中语文教师</vt:lpstr>
      <vt:lpstr>襄阳市田家炳中学高中地理教师</vt:lpstr>
      <vt:lpstr>襄阳市田家炳中学高中历史教师</vt:lpstr>
      <vt:lpstr>襄阳市田家炳中学高中体育教师</vt:lpstr>
      <vt:lpstr>襄阳市田家炳中学高中日语教师</vt:lpstr>
      <vt:lpstr>襄阳市田家炳中学高中音乐教师</vt:lpstr>
      <vt:lpstr>襄州区第六高级中学高中数学教师</vt:lpstr>
      <vt:lpstr>襄州区第六高级中学高中生物教师</vt:lpstr>
      <vt:lpstr>襄州区第六高级中学高中地理教师</vt:lpstr>
      <vt:lpstr>襄州区第六高级中学高中音乐教师</vt:lpstr>
      <vt:lpstr>襄州区职业教育中心中职制造类专业教师</vt:lpstr>
      <vt:lpstr>襄州区职业教育中心中职汽车维修类专业教师</vt:lpstr>
      <vt:lpstr>襄州区职业教育中心中职财经商贸类专业课教师</vt:lpstr>
      <vt:lpstr>襄州区职业教育中心中职艺术设计专业课教师</vt:lpstr>
      <vt:lpstr>襄州区职业教育中心中职信息技术类专业课教师</vt:lpstr>
      <vt:lpstr>襄州区职业教育中心中职语文教师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2021-09-14T09:36:00Z</dcterms:created>
  <cp:lastPrinted>2021-09-18T08:43:00Z</cp:lastPrinted>
  <dcterms:modified xsi:type="dcterms:W3CDTF">2021-09-26T01:07:41Z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FF330ED94E534FF68F8A980BE623ABE2</vt:lpwstr>
  </property>
  <property fmtid="{D5CDD505-2E9C-101B-9397-08002B2CF9AE}" pid="3" name="KSOProductBuildVer">
    <vt:lpwstr>2052-11.1.0.10938</vt:lpwstr>
  </property>
</Properties>
</file>