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资格复审名单" sheetId="1" r:id="rId1"/>
  </sheets>
  <definedNames>
    <definedName name="_xlnm._FilterDatabase" localSheetId="0" hidden="1">'资格复审名单'!$B$2:$E$22</definedName>
    <definedName name="_xlnm.Print_Titles" localSheetId="0">'资格复审名单'!$2:$2</definedName>
  </definedNames>
  <calcPr fullCalcOnLoad="1"/>
</workbook>
</file>

<file path=xl/sharedStrings.xml><?xml version="1.0" encoding="utf-8"?>
<sst xmlns="http://schemas.openxmlformats.org/spreadsheetml/2006/main" count="30" uniqueCount="18">
  <si>
    <t>2021年度淮北市相山区教育系统公开引进高校优秀毕业生资格复审人员名单</t>
  </si>
  <si>
    <t>序号</t>
  </si>
  <si>
    <t>岗位代码</t>
  </si>
  <si>
    <t>岗位名称</t>
  </si>
  <si>
    <t>姓名</t>
  </si>
  <si>
    <t>性别</t>
  </si>
  <si>
    <t>报考号</t>
  </si>
  <si>
    <t>面试成绩</t>
  </si>
  <si>
    <t>备注</t>
  </si>
  <si>
    <t>小学语文</t>
  </si>
  <si>
    <t>小学数学</t>
  </si>
  <si>
    <t>小学体育</t>
  </si>
  <si>
    <t>初中语文</t>
  </si>
  <si>
    <t>初中数学</t>
  </si>
  <si>
    <t>初中物理</t>
  </si>
  <si>
    <t>初中政治</t>
  </si>
  <si>
    <t>初中体育</t>
  </si>
  <si>
    <r>
      <t>加试成绩8</t>
    </r>
    <r>
      <rPr>
        <sz val="12"/>
        <rFont val="宋体"/>
        <family val="0"/>
      </rPr>
      <t>4.8</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</si>
</sst>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1"/>
      <color indexed="8"/>
      <name val="宋体"/>
      <family val="0"/>
    </font>
    <font>
      <sz val="11"/>
      <name val="宋体"/>
      <family val="0"/>
    </font>
    <font>
      <sz val="12"/>
      <name val="宋体"/>
      <family val="0"/>
    </font>
    <font>
      <sz val="18"/>
      <name val="方正小标宋简体"/>
      <family val="4"/>
    </font>
    <font>
      <b/>
      <sz val="12"/>
      <name val="宋体"/>
      <family val="0"/>
    </font>
    <font>
      <sz val="11"/>
      <color indexed="62"/>
      <name val="宋体"/>
      <family val="0"/>
    </font>
    <font>
      <sz val="11"/>
      <color indexed="19"/>
      <name val="宋体"/>
      <family val="0"/>
    </font>
    <font>
      <sz val="11"/>
      <color indexed="9"/>
      <name val="宋体"/>
      <family val="0"/>
    </font>
    <font>
      <sz val="11"/>
      <color indexed="10"/>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11" fillId="0" borderId="0" applyNumberFormat="0" applyFill="0" applyBorder="0" applyAlignment="0" applyProtection="0"/>
    <xf numFmtId="0" fontId="18"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20"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9" borderId="0" applyNumberFormat="0" applyBorder="0" applyAlignment="0" applyProtection="0"/>
    <xf numFmtId="0" fontId="19" fillId="4" borderId="7" applyNumberFormat="0" applyAlignment="0" applyProtection="0"/>
    <xf numFmtId="0" fontId="5" fillId="7" borderId="4" applyNumberFormat="0" applyAlignment="0" applyProtection="0"/>
    <xf numFmtId="0" fontId="12" fillId="0" borderId="0" applyNumberFormat="0" applyFill="0" applyBorder="0" applyAlignment="0" applyProtection="0"/>
    <xf numFmtId="0" fontId="0" fillId="3" borderId="8" applyNumberFormat="0" applyFont="0" applyAlignment="0" applyProtection="0"/>
  </cellStyleXfs>
  <cellXfs count="14">
    <xf numFmtId="0" fontId="0" fillId="0" borderId="0" xfId="0" applyAlignment="1">
      <alignment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176" fontId="1" fillId="0" borderId="0" xfId="0" applyNumberFormat="1" applyFont="1" applyFill="1" applyAlignment="1">
      <alignment horizontal="center"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workbookViewId="0" topLeftCell="A1">
      <selection activeCell="H13" sqref="H13"/>
    </sheetView>
  </sheetViews>
  <sheetFormatPr defaultColWidth="9.00390625" defaultRowHeight="15" customHeight="1"/>
  <cols>
    <col min="1" max="1" width="5.125" style="2" customWidth="1"/>
    <col min="2" max="2" width="8.625" style="2" customWidth="1"/>
    <col min="3" max="3" width="11.25390625" style="2" customWidth="1"/>
    <col min="4" max="4" width="9.00390625" style="2" customWidth="1"/>
    <col min="5" max="5" width="6.75390625" style="2" customWidth="1"/>
    <col min="6" max="6" width="25.50390625" style="2" customWidth="1"/>
    <col min="7" max="7" width="9.00390625" style="5" customWidth="1"/>
    <col min="8" max="8" width="13.625" style="2" customWidth="1"/>
    <col min="9" max="16384" width="9.00390625" style="2" customWidth="1"/>
  </cols>
  <sheetData>
    <row r="1" spans="1:8" ht="66.75" customHeight="1">
      <c r="A1" s="12" t="s">
        <v>0</v>
      </c>
      <c r="B1" s="12"/>
      <c r="C1" s="12"/>
      <c r="D1" s="12"/>
      <c r="E1" s="12"/>
      <c r="F1" s="12"/>
      <c r="G1" s="13"/>
      <c r="H1" s="12"/>
    </row>
    <row r="2" spans="1:8" ht="36.75" customHeight="1">
      <c r="A2" s="6" t="s">
        <v>1</v>
      </c>
      <c r="B2" s="6" t="s">
        <v>2</v>
      </c>
      <c r="C2" s="6" t="s">
        <v>3</v>
      </c>
      <c r="D2" s="6" t="s">
        <v>4</v>
      </c>
      <c r="E2" s="6" t="s">
        <v>5</v>
      </c>
      <c r="F2" s="6" t="s">
        <v>6</v>
      </c>
      <c r="G2" s="7" t="s">
        <v>7</v>
      </c>
      <c r="H2" s="6" t="s">
        <v>8</v>
      </c>
    </row>
    <row r="3" spans="1:8" s="1" customFormat="1" ht="24" customHeight="1">
      <c r="A3" s="8">
        <v>1</v>
      </c>
      <c r="B3" s="8" t="str">
        <f aca="true" t="shared" si="0" ref="B3:B8">"003001"</f>
        <v>003001</v>
      </c>
      <c r="C3" s="8" t="s">
        <v>9</v>
      </c>
      <c r="D3" s="8" t="str">
        <f>"任惠惠"</f>
        <v>任惠惠</v>
      </c>
      <c r="E3" s="8" t="str">
        <f aca="true" t="shared" si="1" ref="E3:E13">"女"</f>
        <v>女</v>
      </c>
      <c r="F3" s="8" t="str">
        <f>"32902021083117590830661"</f>
        <v>32902021083117590830661</v>
      </c>
      <c r="G3" s="9">
        <v>85.8</v>
      </c>
      <c r="H3" s="8"/>
    </row>
    <row r="4" spans="1:8" s="1" customFormat="1" ht="24" customHeight="1">
      <c r="A4" s="8">
        <v>2</v>
      </c>
      <c r="B4" s="8" t="str">
        <f t="shared" si="0"/>
        <v>003001</v>
      </c>
      <c r="C4" s="8" t="s">
        <v>9</v>
      </c>
      <c r="D4" s="8" t="str">
        <f>"赵璧予"</f>
        <v>赵璧予</v>
      </c>
      <c r="E4" s="8" t="str">
        <f t="shared" si="1"/>
        <v>女</v>
      </c>
      <c r="F4" s="8" t="str">
        <f>"32902021082817182027086"</f>
        <v>32902021082817182027086</v>
      </c>
      <c r="G4" s="9">
        <v>85.4</v>
      </c>
      <c r="H4" s="8"/>
    </row>
    <row r="5" spans="1:8" ht="24" customHeight="1">
      <c r="A5" s="8">
        <v>3</v>
      </c>
      <c r="B5" s="8" t="str">
        <f t="shared" si="0"/>
        <v>003001</v>
      </c>
      <c r="C5" s="8" t="s">
        <v>9</v>
      </c>
      <c r="D5" s="8" t="str">
        <f>"丁一诺"</f>
        <v>丁一诺</v>
      </c>
      <c r="E5" s="8" t="str">
        <f t="shared" si="1"/>
        <v>女</v>
      </c>
      <c r="F5" s="8" t="str">
        <f>"32902021083010520928817"</f>
        <v>32902021083010520928817</v>
      </c>
      <c r="G5" s="9">
        <v>85.1</v>
      </c>
      <c r="H5" s="8"/>
    </row>
    <row r="6" spans="1:8" s="3" customFormat="1" ht="24" customHeight="1">
      <c r="A6" s="8">
        <v>4</v>
      </c>
      <c r="B6" s="8" t="str">
        <f t="shared" si="0"/>
        <v>003001</v>
      </c>
      <c r="C6" s="8" t="s">
        <v>9</v>
      </c>
      <c r="D6" s="8" t="str">
        <f>"史正慧"</f>
        <v>史正慧</v>
      </c>
      <c r="E6" s="8" t="str">
        <f t="shared" si="1"/>
        <v>女</v>
      </c>
      <c r="F6" s="8" t="str">
        <f>"32902021082716064925618"</f>
        <v>32902021082716064925618</v>
      </c>
      <c r="G6" s="9">
        <v>84.4</v>
      </c>
      <c r="H6" s="8"/>
    </row>
    <row r="7" spans="1:8" s="3" customFormat="1" ht="24" customHeight="1">
      <c r="A7" s="8">
        <v>5</v>
      </c>
      <c r="B7" s="8" t="str">
        <f t="shared" si="0"/>
        <v>003001</v>
      </c>
      <c r="C7" s="8" t="s">
        <v>9</v>
      </c>
      <c r="D7" s="8" t="str">
        <f>"韩曼曼"</f>
        <v>韩曼曼</v>
      </c>
      <c r="E7" s="8" t="str">
        <f t="shared" si="1"/>
        <v>女</v>
      </c>
      <c r="F7" s="8" t="str">
        <f>"32902021082718535925687"</f>
        <v>32902021082718535925687</v>
      </c>
      <c r="G7" s="9">
        <v>82.6</v>
      </c>
      <c r="H7" s="8"/>
    </row>
    <row r="8" spans="1:8" s="3" customFormat="1" ht="24" customHeight="1">
      <c r="A8" s="8">
        <v>6</v>
      </c>
      <c r="B8" s="8" t="str">
        <f t="shared" si="0"/>
        <v>003001</v>
      </c>
      <c r="C8" s="8" t="s">
        <v>9</v>
      </c>
      <c r="D8" s="8" t="str">
        <f>"陈蒙蒙"</f>
        <v>陈蒙蒙</v>
      </c>
      <c r="E8" s="8" t="str">
        <f t="shared" si="1"/>
        <v>女</v>
      </c>
      <c r="F8" s="8" t="str">
        <f>"32902021082822165827449"</f>
        <v>32902021082822165827449</v>
      </c>
      <c r="G8" s="9">
        <v>81</v>
      </c>
      <c r="H8" s="8"/>
    </row>
    <row r="9" spans="1:8" s="3" customFormat="1" ht="24" customHeight="1">
      <c r="A9" s="8">
        <v>7</v>
      </c>
      <c r="B9" s="8" t="str">
        <f>"003002"</f>
        <v>003002</v>
      </c>
      <c r="C9" s="8" t="s">
        <v>10</v>
      </c>
      <c r="D9" s="8" t="str">
        <f>"李姿璇"</f>
        <v>李姿璇</v>
      </c>
      <c r="E9" s="8" t="str">
        <f t="shared" si="1"/>
        <v>女</v>
      </c>
      <c r="F9" s="8" t="str">
        <f>"32902021083113043529913"</f>
        <v>32902021083113043529913</v>
      </c>
      <c r="G9" s="9">
        <v>85.2</v>
      </c>
      <c r="H9" s="8"/>
    </row>
    <row r="10" spans="1:8" s="3" customFormat="1" ht="24" customHeight="1">
      <c r="A10" s="8">
        <v>8</v>
      </c>
      <c r="B10" s="8" t="str">
        <f>"003002"</f>
        <v>003002</v>
      </c>
      <c r="C10" s="8" t="s">
        <v>10</v>
      </c>
      <c r="D10" s="8" t="str">
        <f>"孟玲莉"</f>
        <v>孟玲莉</v>
      </c>
      <c r="E10" s="8" t="str">
        <f t="shared" si="1"/>
        <v>女</v>
      </c>
      <c r="F10" s="8" t="str">
        <f>"32902021082709023424425"</f>
        <v>32902021082709023424425</v>
      </c>
      <c r="G10" s="9">
        <v>82.6</v>
      </c>
      <c r="H10" s="8"/>
    </row>
    <row r="11" spans="1:8" s="3" customFormat="1" ht="24" customHeight="1">
      <c r="A11" s="8">
        <v>9</v>
      </c>
      <c r="B11" s="8" t="str">
        <f>"003002"</f>
        <v>003002</v>
      </c>
      <c r="C11" s="8" t="s">
        <v>10</v>
      </c>
      <c r="D11" s="8" t="str">
        <f>"孙曼如"</f>
        <v>孙曼如</v>
      </c>
      <c r="E11" s="8" t="str">
        <f t="shared" si="1"/>
        <v>女</v>
      </c>
      <c r="F11" s="8" t="str">
        <f>"32902021083009184228608"</f>
        <v>32902021083009184228608</v>
      </c>
      <c r="G11" s="9">
        <v>82.2</v>
      </c>
      <c r="H11" s="8"/>
    </row>
    <row r="12" spans="1:8" s="3" customFormat="1" ht="24" customHeight="1">
      <c r="A12" s="8">
        <v>10</v>
      </c>
      <c r="B12" s="8" t="str">
        <f>"003002"</f>
        <v>003002</v>
      </c>
      <c r="C12" s="8" t="s">
        <v>10</v>
      </c>
      <c r="D12" s="8" t="str">
        <f>"訾彤"</f>
        <v>訾彤</v>
      </c>
      <c r="E12" s="8" t="str">
        <f t="shared" si="1"/>
        <v>女</v>
      </c>
      <c r="F12" s="8" t="str">
        <f>"32902021083015180629213"</f>
        <v>32902021083015180629213</v>
      </c>
      <c r="G12" s="9">
        <v>81.6</v>
      </c>
      <c r="H12" s="8"/>
    </row>
    <row r="13" spans="1:8" s="3" customFormat="1" ht="24" customHeight="1">
      <c r="A13" s="10">
        <v>11</v>
      </c>
      <c r="B13" s="8" t="str">
        <f>"003002"</f>
        <v>003002</v>
      </c>
      <c r="C13" s="8" t="s">
        <v>10</v>
      </c>
      <c r="D13" s="8" t="str">
        <f>"陈金妹"</f>
        <v>陈金妹</v>
      </c>
      <c r="E13" s="8" t="str">
        <f t="shared" si="1"/>
        <v>女</v>
      </c>
      <c r="F13" s="8" t="str">
        <f>"32902021082723125225797"</f>
        <v>32902021082723125225797</v>
      </c>
      <c r="G13" s="9">
        <v>81.4</v>
      </c>
      <c r="H13" s="8" t="s">
        <v>17</v>
      </c>
    </row>
    <row r="14" spans="1:8" s="3" customFormat="1" ht="24" customHeight="1">
      <c r="A14" s="8">
        <v>12</v>
      </c>
      <c r="B14" s="8" t="str">
        <f>"003003"</f>
        <v>003003</v>
      </c>
      <c r="C14" s="8" t="s">
        <v>11</v>
      </c>
      <c r="D14" s="8" t="str">
        <f>"聂梦圆"</f>
        <v>聂梦圆</v>
      </c>
      <c r="E14" s="8" t="str">
        <f>"男"</f>
        <v>男</v>
      </c>
      <c r="F14" s="8" t="str">
        <f>"32902021082711363925430"</f>
        <v>32902021082711363925430</v>
      </c>
      <c r="G14" s="9">
        <v>85.6</v>
      </c>
      <c r="H14" s="8"/>
    </row>
    <row r="15" spans="1:8" s="3" customFormat="1" ht="24" customHeight="1">
      <c r="A15" s="8">
        <v>13</v>
      </c>
      <c r="B15" s="8" t="str">
        <f>"003003"</f>
        <v>003003</v>
      </c>
      <c r="C15" s="8" t="s">
        <v>11</v>
      </c>
      <c r="D15" s="8" t="str">
        <f>"何茜"</f>
        <v>何茜</v>
      </c>
      <c r="E15" s="8" t="str">
        <f>"女"</f>
        <v>女</v>
      </c>
      <c r="F15" s="8" t="str">
        <f>"32902021082715023725563"</f>
        <v>32902021082715023725563</v>
      </c>
      <c r="G15" s="9">
        <v>85.2</v>
      </c>
      <c r="H15" s="8"/>
    </row>
    <row r="16" spans="1:8" s="3" customFormat="1" ht="24" customHeight="1">
      <c r="A16" s="8">
        <v>14</v>
      </c>
      <c r="B16" s="8" t="str">
        <f>"003003"</f>
        <v>003003</v>
      </c>
      <c r="C16" s="8" t="s">
        <v>11</v>
      </c>
      <c r="D16" s="8" t="str">
        <f>"章旭东"</f>
        <v>章旭东</v>
      </c>
      <c r="E16" s="8" t="str">
        <f>"男"</f>
        <v>男</v>
      </c>
      <c r="F16" s="8" t="str">
        <f>"32902021082721512725760"</f>
        <v>32902021082721512725760</v>
      </c>
      <c r="G16" s="9">
        <v>83.4</v>
      </c>
      <c r="H16" s="8"/>
    </row>
    <row r="17" spans="1:8" s="3" customFormat="1" ht="24" customHeight="1">
      <c r="A17" s="8">
        <v>15</v>
      </c>
      <c r="B17" s="8" t="str">
        <f>"003003"</f>
        <v>003003</v>
      </c>
      <c r="C17" s="8" t="s">
        <v>11</v>
      </c>
      <c r="D17" s="8" t="str">
        <f>"孔明"</f>
        <v>孔明</v>
      </c>
      <c r="E17" s="8" t="str">
        <f>"男"</f>
        <v>男</v>
      </c>
      <c r="F17" s="8" t="str">
        <f>"32902021082710053025301"</f>
        <v>32902021082710053025301</v>
      </c>
      <c r="G17" s="9">
        <v>83</v>
      </c>
      <c r="H17" s="8"/>
    </row>
    <row r="18" spans="1:8" s="3" customFormat="1" ht="24" customHeight="1">
      <c r="A18" s="8">
        <v>16</v>
      </c>
      <c r="B18" s="8" t="str">
        <f>"003004"</f>
        <v>003004</v>
      </c>
      <c r="C18" s="8" t="s">
        <v>12</v>
      </c>
      <c r="D18" s="8" t="str">
        <f>"赵一一"</f>
        <v>赵一一</v>
      </c>
      <c r="E18" s="8" t="str">
        <f>"女"</f>
        <v>女</v>
      </c>
      <c r="F18" s="8" t="str">
        <f>"32902021082717145325654"</f>
        <v>32902021082717145325654</v>
      </c>
      <c r="G18" s="9">
        <v>85.6</v>
      </c>
      <c r="H18" s="8"/>
    </row>
    <row r="19" spans="1:8" s="3" customFormat="1" ht="24" customHeight="1">
      <c r="A19" s="8">
        <v>17</v>
      </c>
      <c r="B19" s="8" t="str">
        <f>"003005"</f>
        <v>003005</v>
      </c>
      <c r="C19" s="8" t="s">
        <v>13</v>
      </c>
      <c r="D19" s="8" t="str">
        <f>"李琼"</f>
        <v>李琼</v>
      </c>
      <c r="E19" s="8" t="str">
        <f>"女"</f>
        <v>女</v>
      </c>
      <c r="F19" s="8" t="str">
        <f>"32902021082718582925690"</f>
        <v>32902021082718582925690</v>
      </c>
      <c r="G19" s="9">
        <v>85.8</v>
      </c>
      <c r="H19" s="8"/>
    </row>
    <row r="20" spans="1:8" s="3" customFormat="1" ht="24" customHeight="1">
      <c r="A20" s="8">
        <v>18</v>
      </c>
      <c r="B20" s="8" t="str">
        <f>"003006"</f>
        <v>003006</v>
      </c>
      <c r="C20" s="8" t="s">
        <v>14</v>
      </c>
      <c r="D20" s="8" t="str">
        <f>"赵子睿"</f>
        <v>赵子睿</v>
      </c>
      <c r="E20" s="8" t="str">
        <f>"女"</f>
        <v>女</v>
      </c>
      <c r="F20" s="8" t="str">
        <f>"32902021082710134925315"</f>
        <v>32902021082710134925315</v>
      </c>
      <c r="G20" s="9">
        <v>84.6</v>
      </c>
      <c r="H20" s="8"/>
    </row>
    <row r="21" spans="1:8" s="3" customFormat="1" ht="24" customHeight="1">
      <c r="A21" s="8">
        <v>19</v>
      </c>
      <c r="B21" s="8" t="str">
        <f>"003007"</f>
        <v>003007</v>
      </c>
      <c r="C21" s="8" t="s">
        <v>15</v>
      </c>
      <c r="D21" s="8" t="str">
        <f>"黄艳萍"</f>
        <v>黄艳萍</v>
      </c>
      <c r="E21" s="8" t="str">
        <f>"女"</f>
        <v>女</v>
      </c>
      <c r="F21" s="8" t="str">
        <f>"32902021082708534224416"</f>
        <v>32902021082708534224416</v>
      </c>
      <c r="G21" s="9">
        <v>81</v>
      </c>
      <c r="H21" s="8"/>
    </row>
    <row r="22" spans="1:8" s="3" customFormat="1" ht="24" customHeight="1">
      <c r="A22" s="8">
        <v>20</v>
      </c>
      <c r="B22" s="8" t="str">
        <f>"003008"</f>
        <v>003008</v>
      </c>
      <c r="C22" s="8" t="s">
        <v>16</v>
      </c>
      <c r="D22" s="8" t="str">
        <f>"陈航"</f>
        <v>陈航</v>
      </c>
      <c r="E22" s="8" t="str">
        <f>"男"</f>
        <v>男</v>
      </c>
      <c r="F22" s="8" t="str">
        <f>"32902021082916272128069"</f>
        <v>32902021082916272128069</v>
      </c>
      <c r="G22" s="9">
        <v>84.4</v>
      </c>
      <c r="H22" s="8"/>
    </row>
    <row r="23" s="4" customFormat="1" ht="19.5" customHeight="1">
      <c r="G23" s="11"/>
    </row>
    <row r="24" s="4" customFormat="1" ht="19.5" customHeight="1">
      <c r="G24" s="11"/>
    </row>
    <row r="25" s="4" customFormat="1" ht="19.5" customHeight="1">
      <c r="G25" s="11"/>
    </row>
    <row r="26" s="4" customFormat="1" ht="19.5" customHeight="1">
      <c r="G26" s="11"/>
    </row>
    <row r="27" s="4" customFormat="1" ht="19.5" customHeight="1">
      <c r="G27" s="11"/>
    </row>
    <row r="28" s="4" customFormat="1" ht="19.5" customHeight="1">
      <c r="G28" s="11"/>
    </row>
    <row r="29" s="4" customFormat="1" ht="19.5" customHeight="1">
      <c r="G29" s="11"/>
    </row>
  </sheetData>
  <sheetProtection/>
  <autoFilter ref="B2:E22"/>
  <mergeCells count="1">
    <mergeCell ref="A1:H1"/>
  </mergeCells>
  <printOptions/>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dcterms:created xsi:type="dcterms:W3CDTF">2021-09-02T00:47:17Z</dcterms:created>
  <dcterms:modified xsi:type="dcterms:W3CDTF">2021-09-14T07:19:27Z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83F68B0BFBCB4141918647CE7C8A782E</vt:lpwstr>
  </property>
</Properties>
</file>