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24240" windowHeight="12540"/>
  </bookViews>
  <sheets>
    <sheet name="进入面试人员名单" sheetId="5" r:id="rId1"/>
  </sheets>
  <definedNames>
    <definedName name="_xlnm._FilterDatabase" localSheetId="0" hidden="1">进入面试人员名单!$A$2:$D$142</definedName>
  </definedNames>
  <calcPr calcId="145621"/>
</workbook>
</file>

<file path=xl/calcChain.xml><?xml version="1.0" encoding="utf-8"?>
<calcChain xmlns="http://schemas.openxmlformats.org/spreadsheetml/2006/main">
  <c r="C142" i="5" l="1"/>
  <c r="C141" i="5"/>
  <c r="C140" i="5"/>
  <c r="C139" i="5"/>
  <c r="C138" i="5"/>
  <c r="C137" i="5"/>
  <c r="C136" i="5"/>
  <c r="C135" i="5"/>
  <c r="C134" i="5"/>
  <c r="C133" i="5"/>
  <c r="C132" i="5"/>
  <c r="C131" i="5"/>
  <c r="C130" i="5"/>
  <c r="C129" i="5"/>
  <c r="C128" i="5"/>
  <c r="C127" i="5"/>
  <c r="C126" i="5"/>
  <c r="C125" i="5"/>
  <c r="C124" i="5"/>
  <c r="C123" i="5"/>
  <c r="C122" i="5"/>
  <c r="C121" i="5"/>
  <c r="C120" i="5"/>
  <c r="C119" i="5"/>
  <c r="C118" i="5"/>
  <c r="C117" i="5"/>
  <c r="C116" i="5"/>
  <c r="C115" i="5"/>
  <c r="C114" i="5"/>
  <c r="C113" i="5"/>
  <c r="C112" i="5"/>
  <c r="C111" i="5"/>
  <c r="C110" i="5"/>
  <c r="C109" i="5"/>
  <c r="C108" i="5"/>
  <c r="C107" i="5"/>
  <c r="C106" i="5"/>
  <c r="C105" i="5"/>
  <c r="C104" i="5"/>
  <c r="C103" i="5"/>
  <c r="C102" i="5"/>
  <c r="C101" i="5"/>
  <c r="C100" i="5"/>
  <c r="C99" i="5"/>
  <c r="C98" i="5"/>
  <c r="C97" i="5"/>
  <c r="C96" i="5"/>
  <c r="C95" i="5"/>
  <c r="C94" i="5"/>
  <c r="C93" i="5"/>
  <c r="C92" i="5"/>
  <c r="C91" i="5"/>
  <c r="C90" i="5"/>
  <c r="C89" i="5"/>
  <c r="C88" i="5"/>
  <c r="C87" i="5"/>
  <c r="C86" i="5"/>
  <c r="C85" i="5"/>
  <c r="C84" i="5"/>
  <c r="C83" i="5"/>
  <c r="C82" i="5"/>
  <c r="C81" i="5"/>
  <c r="C80" i="5"/>
  <c r="C79" i="5"/>
  <c r="C78" i="5"/>
  <c r="C77" i="5"/>
  <c r="C76" i="5"/>
  <c r="C75" i="5"/>
  <c r="C74" i="5"/>
  <c r="C73" i="5"/>
  <c r="C72" i="5"/>
  <c r="C71" i="5"/>
  <c r="C70" i="5"/>
  <c r="C69" i="5"/>
  <c r="C68" i="5"/>
  <c r="C67" i="5"/>
  <c r="C66" i="5"/>
  <c r="C65" i="5"/>
  <c r="C64" i="5"/>
  <c r="C63" i="5"/>
  <c r="C62" i="5"/>
  <c r="C61" i="5"/>
  <c r="C60" i="5"/>
  <c r="C59" i="5"/>
  <c r="C58" i="5"/>
  <c r="C57" i="5"/>
  <c r="C56" i="5"/>
  <c r="C55" i="5"/>
  <c r="C54" i="5"/>
  <c r="C53" i="5"/>
  <c r="C52" i="5"/>
  <c r="C51" i="5"/>
  <c r="C50" i="5"/>
  <c r="C49" i="5"/>
  <c r="C48" i="5"/>
  <c r="C47" i="5"/>
  <c r="C46" i="5"/>
  <c r="C45" i="5"/>
  <c r="C44" i="5"/>
  <c r="C43" i="5"/>
  <c r="C42" i="5"/>
  <c r="C41" i="5"/>
  <c r="C40" i="5"/>
  <c r="C39" i="5"/>
  <c r="C38" i="5"/>
  <c r="C37" i="5"/>
  <c r="C36" i="5"/>
  <c r="C35" i="5"/>
  <c r="C34" i="5"/>
  <c r="C33" i="5"/>
  <c r="C32" i="5"/>
  <c r="C31" i="5"/>
  <c r="C30" i="5"/>
  <c r="C29" i="5"/>
  <c r="C28" i="5"/>
  <c r="C27" i="5"/>
  <c r="C26" i="5"/>
  <c r="C25" i="5"/>
  <c r="C24" i="5"/>
  <c r="C23" i="5"/>
  <c r="C22" i="5"/>
  <c r="C21" i="5"/>
  <c r="C20" i="5"/>
  <c r="C19" i="5"/>
  <c r="C18" i="5"/>
  <c r="C17" i="5"/>
  <c r="C16" i="5"/>
  <c r="C15" i="5"/>
  <c r="C14" i="5"/>
  <c r="C13" i="5"/>
  <c r="C12" i="5"/>
  <c r="C11" i="5"/>
  <c r="C10" i="5"/>
  <c r="C9" i="5"/>
  <c r="C8" i="5"/>
  <c r="C7" i="5"/>
  <c r="C6" i="5"/>
  <c r="C5" i="5"/>
  <c r="C4" i="5"/>
  <c r="C3" i="5"/>
</calcChain>
</file>

<file path=xl/sharedStrings.xml><?xml version="1.0" encoding="utf-8"?>
<sst xmlns="http://schemas.openxmlformats.org/spreadsheetml/2006/main" count="285" uniqueCount="164">
  <si>
    <t>2021年南阳市官庄工区公开招聘 “聘用制”工作人员                       进入面试人员名单</t>
  </si>
  <si>
    <t>报考岗位</t>
  </si>
  <si>
    <t>姓名</t>
  </si>
  <si>
    <t>准考证号</t>
  </si>
  <si>
    <t>备注</t>
  </si>
  <si>
    <t>4001-初中语文教师(官庄工区（50）)</t>
  </si>
  <si>
    <t>冯珂</t>
  </si>
  <si>
    <t>黄雪竹</t>
  </si>
  <si>
    <t>曲静怡</t>
  </si>
  <si>
    <t>陈红</t>
  </si>
  <si>
    <t>龚小曼</t>
  </si>
  <si>
    <t>芦剑</t>
  </si>
  <si>
    <t>马毓璐</t>
  </si>
  <si>
    <t>廉春晓</t>
  </si>
  <si>
    <t>王俊英</t>
  </si>
  <si>
    <t>邓倩</t>
  </si>
  <si>
    <t>苏晶晶</t>
  </si>
  <si>
    <t>刘彤彤</t>
  </si>
  <si>
    <t>刘金刚</t>
  </si>
  <si>
    <t>杜永醒</t>
  </si>
  <si>
    <t>杨磊</t>
  </si>
  <si>
    <t>惠秋翔</t>
  </si>
  <si>
    <t>朱文静</t>
  </si>
  <si>
    <t>蒋敬贤</t>
  </si>
  <si>
    <t>孙航</t>
  </si>
  <si>
    <t>李丹丹</t>
  </si>
  <si>
    <t>王索兰</t>
  </si>
  <si>
    <t>4002-初中数学教师(官庄工区（50）)</t>
  </si>
  <si>
    <t>邢瑞平</t>
  </si>
  <si>
    <t>贾洁冰</t>
  </si>
  <si>
    <t>冯雪梅</t>
  </si>
  <si>
    <t>尹新娇</t>
  </si>
  <si>
    <t>赵迪</t>
  </si>
  <si>
    <t>丁林韩</t>
  </si>
  <si>
    <t>余中倩</t>
  </si>
  <si>
    <t>杨亚萍</t>
  </si>
  <si>
    <t>裴绍阳</t>
  </si>
  <si>
    <t>邢世傲</t>
  </si>
  <si>
    <t>赵天姿</t>
  </si>
  <si>
    <t>王万帅</t>
  </si>
  <si>
    <t>张翠玲</t>
  </si>
  <si>
    <t>何红艳</t>
  </si>
  <si>
    <t>尹雪艳</t>
  </si>
  <si>
    <t>李垣昊</t>
  </si>
  <si>
    <t>4003-初中英语教师(官庄工区（50）)</t>
  </si>
  <si>
    <t>宋叶</t>
  </si>
  <si>
    <t>王芸</t>
  </si>
  <si>
    <t>范海玲</t>
  </si>
  <si>
    <t>王峥</t>
  </si>
  <si>
    <t>杨莹莹</t>
  </si>
  <si>
    <t>张琳丛</t>
  </si>
  <si>
    <t>4004-初中物理教师(官庄工区（50）)</t>
  </si>
  <si>
    <t>唐磊</t>
  </si>
  <si>
    <t>4005-初中化学教师(官庄工区（50）)</t>
  </si>
  <si>
    <t>周庚信</t>
  </si>
  <si>
    <t>余青</t>
  </si>
  <si>
    <t>张宛霞</t>
  </si>
  <si>
    <t>晁诗淼</t>
  </si>
  <si>
    <t>刘畅</t>
  </si>
  <si>
    <t>吕芳</t>
  </si>
  <si>
    <t>4006-初中生物教师(官庄工区（50）)</t>
  </si>
  <si>
    <t>张茜</t>
  </si>
  <si>
    <t>郭湘</t>
  </si>
  <si>
    <t>吕添佑</t>
  </si>
  <si>
    <t>邢王倩</t>
  </si>
  <si>
    <t>田梦晴</t>
  </si>
  <si>
    <t>4007-初中地理教师(官庄工区（50）)</t>
  </si>
  <si>
    <t>马一鸣</t>
  </si>
  <si>
    <t>4008-初中体育教师(官庄工区（50）)</t>
  </si>
  <si>
    <t>康开祥</t>
  </si>
  <si>
    <t>陈炳</t>
  </si>
  <si>
    <t>李宗洁</t>
  </si>
  <si>
    <t>刘沣娴</t>
  </si>
  <si>
    <t>4009-小学语文教师(官庄工区（50）)</t>
  </si>
  <si>
    <t>张黎</t>
  </si>
  <si>
    <t>赵丛</t>
  </si>
  <si>
    <t>周婉</t>
  </si>
  <si>
    <t>郭星玥</t>
  </si>
  <si>
    <t>刘铬</t>
  </si>
  <si>
    <t>张关倩</t>
  </si>
  <si>
    <t>刘杉</t>
  </si>
  <si>
    <t>赵小伟</t>
  </si>
  <si>
    <t>王杰琳</t>
  </si>
  <si>
    <t>申佳飞</t>
  </si>
  <si>
    <t>李颜伶</t>
  </si>
  <si>
    <t>段晗冉</t>
  </si>
  <si>
    <t>宋丽金</t>
  </si>
  <si>
    <t>李莉莉</t>
  </si>
  <si>
    <t>朱君</t>
  </si>
  <si>
    <t>丁爽</t>
  </si>
  <si>
    <t>孟源媛</t>
  </si>
  <si>
    <t>杨芸</t>
  </si>
  <si>
    <t>乔楠</t>
  </si>
  <si>
    <t>刘猛萍</t>
  </si>
  <si>
    <t>尹延勤</t>
  </si>
  <si>
    <t>李玉梅</t>
  </si>
  <si>
    <t>祁阳</t>
  </si>
  <si>
    <t>4010-小学数学教师(官庄工区（50）)</t>
  </si>
  <si>
    <t>刘楷</t>
  </si>
  <si>
    <t>包风雪</t>
  </si>
  <si>
    <t>楚梦梦</t>
  </si>
  <si>
    <t>赵鸿飞</t>
  </si>
  <si>
    <t>乔星</t>
  </si>
  <si>
    <t>潘超</t>
  </si>
  <si>
    <t>徐婷婷</t>
  </si>
  <si>
    <t>李昕睿</t>
  </si>
  <si>
    <t>冯伟欣</t>
  </si>
  <si>
    <t>朱琳</t>
  </si>
  <si>
    <t>雷玉</t>
  </si>
  <si>
    <t>关少波</t>
  </si>
  <si>
    <t>汪晓</t>
  </si>
  <si>
    <t>刘玉</t>
  </si>
  <si>
    <t>张媛媛</t>
  </si>
  <si>
    <t>雷芬</t>
  </si>
  <si>
    <t>陈丽君</t>
  </si>
  <si>
    <t>汤亚玲</t>
  </si>
  <si>
    <t>牛飞翔</t>
  </si>
  <si>
    <t>张晶</t>
  </si>
  <si>
    <t>王少丽</t>
  </si>
  <si>
    <t>4011-小学英语教师(官庄工区（50）)</t>
  </si>
  <si>
    <t>王培</t>
  </si>
  <si>
    <t>刘国祎</t>
  </si>
  <si>
    <t>卓越</t>
  </si>
  <si>
    <t>魏凡</t>
  </si>
  <si>
    <t>谢文迪</t>
  </si>
  <si>
    <t>徐静圆</t>
  </si>
  <si>
    <t>高凌晨</t>
  </si>
  <si>
    <t>刘丽</t>
  </si>
  <si>
    <t>牛登云</t>
  </si>
  <si>
    <t>4012-小学体育教师(官庄工区（50）)</t>
  </si>
  <si>
    <t>赵峰乐</t>
  </si>
  <si>
    <t>张林中</t>
  </si>
  <si>
    <t>张敏瑶</t>
  </si>
  <si>
    <t>4013-小学音乐教师(官庄工区（50）)</t>
  </si>
  <si>
    <t>徐艺双</t>
  </si>
  <si>
    <t>高方月</t>
  </si>
  <si>
    <t>金草叶</t>
  </si>
  <si>
    <t>李寅玲</t>
  </si>
  <si>
    <t>王玲</t>
  </si>
  <si>
    <t>王天佳</t>
  </si>
  <si>
    <t>4014-小学美术教师(官庄工区（50）)</t>
  </si>
  <si>
    <t>张怡</t>
  </si>
  <si>
    <t>刘丽君</t>
  </si>
  <si>
    <t>程真真</t>
  </si>
  <si>
    <t>4015-牛三门小学语文教师(偏远学校（5）)</t>
  </si>
  <si>
    <t>张平平</t>
  </si>
  <si>
    <t>王宗贤</t>
  </si>
  <si>
    <t>孙桂兰</t>
  </si>
  <si>
    <t>4016-牛三门小学数学教师(偏远学校（5）)</t>
  </si>
  <si>
    <t>田慈</t>
  </si>
  <si>
    <t>龚依萍</t>
  </si>
  <si>
    <t>刘小玲</t>
  </si>
  <si>
    <t>4017-南马庄小学数学教师(偏远学校（5）)</t>
  </si>
  <si>
    <t>杜晓</t>
  </si>
  <si>
    <t>李彦彦</t>
  </si>
  <si>
    <t>李小菲</t>
  </si>
  <si>
    <t>4018-十里河小学语文教师(偏远学校（5）)</t>
  </si>
  <si>
    <t>谢海丽</t>
  </si>
  <si>
    <t>张米</t>
  </si>
  <si>
    <t>李斐斐</t>
  </si>
  <si>
    <t>4019-大刘小学英语教师(偏远学校（5）)</t>
  </si>
  <si>
    <t>曹雅</t>
  </si>
  <si>
    <t>李风晓</t>
  </si>
  <si>
    <t>蒋青芝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</si>
</sst>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name val="方正小标宋简体"/>
      <charset val="134"/>
    </font>
    <font>
      <sz val="14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4" fillId="0" borderId="1" xfId="0" applyFont="1" applyFill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 shrinkToFit="1"/>
    </xf>
    <xf numFmtId="0" fontId="1" fillId="0" borderId="1" xfId="0" applyFont="1" applyFill="1" applyBorder="1" applyAlignment="1">
      <alignment horizontal="center" vertical="center" shrinkToFit="1"/>
    </xf>
    <xf numFmtId="0" fontId="3" fillId="0" borderId="2" xfId="0" applyFont="1" applyFill="1" applyBorder="1" applyAlignment="1">
      <alignment horizontal="center" vertical="center" wrapText="1"/>
    </xf>
  </cellXfs>
  <cellStyles count="1">
    <cellStyle name="常规" xfId="0" builtinId="0"/>
  </cellStyles>
  <dxfs count="2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2"/>
  <sheetViews>
    <sheetView tabSelected="1" workbookViewId="0">
      <pane ySplit="2" topLeftCell="A118" activePane="bottomLeft" state="frozen"/>
      <selection pane="bottomLeft" activeCell="D146" sqref="D146"/>
    </sheetView>
  </sheetViews>
  <sheetFormatPr defaultColWidth="9" defaultRowHeight="20.100000000000001" customHeight="1"/>
  <cols>
    <col min="1" max="1" width="39.625" style="3" customWidth="1"/>
    <col min="2" max="2" width="14.75" style="3" customWidth="1"/>
    <col min="3" max="3" width="19" style="3" customWidth="1"/>
    <col min="4" max="4" width="22.625" style="3" customWidth="1"/>
    <col min="5" max="16384" width="9" style="1"/>
  </cols>
  <sheetData>
    <row r="1" spans="1:4" ht="82.15" customHeight="1">
      <c r="A1" s="8" t="s">
        <v>0</v>
      </c>
      <c r="B1" s="8"/>
      <c r="C1" s="8"/>
      <c r="D1" s="8"/>
    </row>
    <row r="2" spans="1:4" ht="18.75">
      <c r="A2" s="4" t="s">
        <v>1</v>
      </c>
      <c r="B2" s="4" t="s">
        <v>2</v>
      </c>
      <c r="C2" s="4" t="s">
        <v>3</v>
      </c>
      <c r="D2" s="5" t="s">
        <v>4</v>
      </c>
    </row>
    <row r="3" spans="1:4" ht="23.1" customHeight="1">
      <c r="A3" s="6" t="s">
        <v>5</v>
      </c>
      <c r="B3" s="6" t="s">
        <v>6</v>
      </c>
      <c r="C3" s="6" t="str">
        <f>"21005022019"</f>
        <v>21005022019</v>
      </c>
      <c r="D3" s="6"/>
    </row>
    <row r="4" spans="1:4" ht="23.1" customHeight="1">
      <c r="A4" s="6" t="s">
        <v>5</v>
      </c>
      <c r="B4" s="6" t="s">
        <v>7</v>
      </c>
      <c r="C4" s="6" t="str">
        <f>"21005021108"</f>
        <v>21005021108</v>
      </c>
      <c r="D4" s="6"/>
    </row>
    <row r="5" spans="1:4" ht="23.1" customHeight="1">
      <c r="A5" s="6" t="s">
        <v>5</v>
      </c>
      <c r="B5" s="6" t="s">
        <v>8</v>
      </c>
      <c r="C5" s="6" t="str">
        <f>"21005025114"</f>
        <v>21005025114</v>
      </c>
      <c r="D5" s="6"/>
    </row>
    <row r="6" spans="1:4" ht="23.1" customHeight="1">
      <c r="A6" s="6" t="s">
        <v>5</v>
      </c>
      <c r="B6" s="6" t="s">
        <v>9</v>
      </c>
      <c r="C6" s="6" t="str">
        <f>"21005030217"</f>
        <v>21005030217</v>
      </c>
      <c r="D6" s="6"/>
    </row>
    <row r="7" spans="1:4" ht="23.1" customHeight="1">
      <c r="A7" s="6" t="s">
        <v>5</v>
      </c>
      <c r="B7" s="6" t="s">
        <v>10</v>
      </c>
      <c r="C7" s="6" t="str">
        <f>"21005052511"</f>
        <v>21005052511</v>
      </c>
      <c r="D7" s="6"/>
    </row>
    <row r="8" spans="1:4" ht="23.1" customHeight="1">
      <c r="A8" s="6" t="s">
        <v>5</v>
      </c>
      <c r="B8" s="6" t="s">
        <v>11</v>
      </c>
      <c r="C8" s="6" t="str">
        <f>"21005014718"</f>
        <v>21005014718</v>
      </c>
      <c r="D8" s="6"/>
    </row>
    <row r="9" spans="1:4" ht="23.1" customHeight="1">
      <c r="A9" s="6" t="s">
        <v>5</v>
      </c>
      <c r="B9" s="6" t="s">
        <v>12</v>
      </c>
      <c r="C9" s="6" t="str">
        <f>"21005034827"</f>
        <v>21005034827</v>
      </c>
      <c r="D9" s="6"/>
    </row>
    <row r="10" spans="1:4" ht="23.1" customHeight="1">
      <c r="A10" s="6" t="s">
        <v>5</v>
      </c>
      <c r="B10" s="6" t="s">
        <v>13</v>
      </c>
      <c r="C10" s="6" t="str">
        <f>"21005015307"</f>
        <v>21005015307</v>
      </c>
      <c r="D10" s="6"/>
    </row>
    <row r="11" spans="1:4" ht="23.1" customHeight="1">
      <c r="A11" s="6" t="s">
        <v>5</v>
      </c>
      <c r="B11" s="6" t="s">
        <v>14</v>
      </c>
      <c r="C11" s="6" t="str">
        <f>"21005025615"</f>
        <v>21005025615</v>
      </c>
      <c r="D11" s="6"/>
    </row>
    <row r="12" spans="1:4" ht="23.1" customHeight="1">
      <c r="A12" s="6" t="s">
        <v>5</v>
      </c>
      <c r="B12" s="6" t="s">
        <v>15</v>
      </c>
      <c r="C12" s="6" t="str">
        <f>"21005024223"</f>
        <v>21005024223</v>
      </c>
      <c r="D12" s="6"/>
    </row>
    <row r="13" spans="1:4" ht="23.1" customHeight="1">
      <c r="A13" s="6" t="s">
        <v>5</v>
      </c>
      <c r="B13" s="6" t="s">
        <v>16</v>
      </c>
      <c r="C13" s="6" t="str">
        <f>"21005040425"</f>
        <v>21005040425</v>
      </c>
      <c r="D13" s="6"/>
    </row>
    <row r="14" spans="1:4" ht="23.1" customHeight="1">
      <c r="A14" s="6" t="s">
        <v>5</v>
      </c>
      <c r="B14" s="6" t="s">
        <v>17</v>
      </c>
      <c r="C14" s="6" t="str">
        <f>"21005042826"</f>
        <v>21005042826</v>
      </c>
      <c r="D14" s="6"/>
    </row>
    <row r="15" spans="1:4" ht="23.1" customHeight="1">
      <c r="A15" s="6" t="s">
        <v>5</v>
      </c>
      <c r="B15" s="6" t="s">
        <v>18</v>
      </c>
      <c r="C15" s="6" t="str">
        <f>"21005035018"</f>
        <v>21005035018</v>
      </c>
      <c r="D15" s="6"/>
    </row>
    <row r="16" spans="1:4" ht="23.1" customHeight="1">
      <c r="A16" s="6" t="s">
        <v>5</v>
      </c>
      <c r="B16" s="6" t="s">
        <v>19</v>
      </c>
      <c r="C16" s="6" t="str">
        <f>"21005015416"</f>
        <v>21005015416</v>
      </c>
      <c r="D16" s="6"/>
    </row>
    <row r="17" spans="1:4" ht="23.1" customHeight="1">
      <c r="A17" s="6" t="s">
        <v>5</v>
      </c>
      <c r="B17" s="6" t="s">
        <v>20</v>
      </c>
      <c r="C17" s="6" t="str">
        <f>"21005013301"</f>
        <v>21005013301</v>
      </c>
      <c r="D17" s="6"/>
    </row>
    <row r="18" spans="1:4" ht="23.1" customHeight="1">
      <c r="A18" s="6" t="s">
        <v>5</v>
      </c>
      <c r="B18" s="6" t="s">
        <v>21</v>
      </c>
      <c r="C18" s="6" t="str">
        <f>"21005030822"</f>
        <v>21005030822</v>
      </c>
      <c r="D18" s="6"/>
    </row>
    <row r="19" spans="1:4" ht="23.1" customHeight="1">
      <c r="A19" s="6" t="s">
        <v>5</v>
      </c>
      <c r="B19" s="6" t="s">
        <v>22</v>
      </c>
      <c r="C19" s="6" t="str">
        <f>"21005062717"</f>
        <v>21005062717</v>
      </c>
      <c r="D19" s="6"/>
    </row>
    <row r="20" spans="1:4" ht="23.1" customHeight="1">
      <c r="A20" s="6" t="s">
        <v>5</v>
      </c>
      <c r="B20" s="6" t="s">
        <v>23</v>
      </c>
      <c r="C20" s="6" t="str">
        <f>"21005041919"</f>
        <v>21005041919</v>
      </c>
      <c r="D20" s="6"/>
    </row>
    <row r="21" spans="1:4" ht="23.1" customHeight="1">
      <c r="A21" s="6" t="s">
        <v>5</v>
      </c>
      <c r="B21" s="6" t="s">
        <v>24</v>
      </c>
      <c r="C21" s="6" t="str">
        <f>"21005010316"</f>
        <v>21005010316</v>
      </c>
      <c r="D21" s="6"/>
    </row>
    <row r="22" spans="1:4" ht="23.1" customHeight="1">
      <c r="A22" s="6" t="s">
        <v>5</v>
      </c>
      <c r="B22" s="6" t="s">
        <v>25</v>
      </c>
      <c r="C22" s="6" t="str">
        <f>"21005021423"</f>
        <v>21005021423</v>
      </c>
      <c r="D22" s="6"/>
    </row>
    <row r="23" spans="1:4" ht="23.1" customHeight="1">
      <c r="A23" s="6" t="s">
        <v>5</v>
      </c>
      <c r="B23" s="6" t="s">
        <v>26</v>
      </c>
      <c r="C23" s="6" t="str">
        <f>"21005012317"</f>
        <v>21005012317</v>
      </c>
      <c r="D23" s="6"/>
    </row>
    <row r="24" spans="1:4" ht="23.1" customHeight="1">
      <c r="A24" s="6" t="s">
        <v>27</v>
      </c>
      <c r="B24" s="6" t="s">
        <v>28</v>
      </c>
      <c r="C24" s="6" t="str">
        <f>"21005051010"</f>
        <v>21005051010</v>
      </c>
      <c r="D24" s="6"/>
    </row>
    <row r="25" spans="1:4" ht="23.1" customHeight="1">
      <c r="A25" s="6" t="s">
        <v>27</v>
      </c>
      <c r="B25" s="6" t="s">
        <v>29</v>
      </c>
      <c r="C25" s="6" t="str">
        <f>"21005031010"</f>
        <v>21005031010</v>
      </c>
      <c r="D25" s="6"/>
    </row>
    <row r="26" spans="1:4" ht="23.1" customHeight="1">
      <c r="A26" s="6" t="s">
        <v>27</v>
      </c>
      <c r="B26" s="6" t="s">
        <v>30</v>
      </c>
      <c r="C26" s="6" t="str">
        <f>"21005024105"</f>
        <v>21005024105</v>
      </c>
      <c r="D26" s="6"/>
    </row>
    <row r="27" spans="1:4" ht="23.1" customHeight="1">
      <c r="A27" s="6" t="s">
        <v>27</v>
      </c>
      <c r="B27" s="6" t="s">
        <v>31</v>
      </c>
      <c r="C27" s="6" t="str">
        <f>"21005050729"</f>
        <v>21005050729</v>
      </c>
      <c r="D27" s="6"/>
    </row>
    <row r="28" spans="1:4" ht="23.1" customHeight="1">
      <c r="A28" s="6" t="s">
        <v>27</v>
      </c>
      <c r="B28" s="6" t="s">
        <v>32</v>
      </c>
      <c r="C28" s="6" t="str">
        <f>"21005062106"</f>
        <v>21005062106</v>
      </c>
      <c r="D28" s="6"/>
    </row>
    <row r="29" spans="1:4" ht="23.1" customHeight="1">
      <c r="A29" s="6" t="s">
        <v>27</v>
      </c>
      <c r="B29" s="6" t="s">
        <v>33</v>
      </c>
      <c r="C29" s="6" t="str">
        <f>"21005010422"</f>
        <v>21005010422</v>
      </c>
      <c r="D29" s="6"/>
    </row>
    <row r="30" spans="1:4" ht="23.1" customHeight="1">
      <c r="A30" s="6" t="s">
        <v>27</v>
      </c>
      <c r="B30" s="6" t="s">
        <v>34</v>
      </c>
      <c r="C30" s="6" t="str">
        <f>"21005031505"</f>
        <v>21005031505</v>
      </c>
      <c r="D30" s="6"/>
    </row>
    <row r="31" spans="1:4" ht="23.1" customHeight="1">
      <c r="A31" s="6" t="s">
        <v>27</v>
      </c>
      <c r="B31" s="6" t="s">
        <v>35</v>
      </c>
      <c r="C31" s="6" t="str">
        <f>"21005033825"</f>
        <v>21005033825</v>
      </c>
      <c r="D31" s="6"/>
    </row>
    <row r="32" spans="1:4" ht="23.1" customHeight="1">
      <c r="A32" s="6" t="s">
        <v>27</v>
      </c>
      <c r="B32" s="6" t="s">
        <v>36</v>
      </c>
      <c r="C32" s="6" t="str">
        <f>"21005031303"</f>
        <v>21005031303</v>
      </c>
      <c r="D32" s="6"/>
    </row>
    <row r="33" spans="1:4" ht="23.1" customHeight="1">
      <c r="A33" s="6" t="s">
        <v>27</v>
      </c>
      <c r="B33" s="6" t="s">
        <v>37</v>
      </c>
      <c r="C33" s="6" t="str">
        <f>"21005020124"</f>
        <v>21005020124</v>
      </c>
      <c r="D33" s="6"/>
    </row>
    <row r="34" spans="1:4" ht="23.1" customHeight="1">
      <c r="A34" s="6" t="s">
        <v>27</v>
      </c>
      <c r="B34" s="6" t="s">
        <v>38</v>
      </c>
      <c r="C34" s="6" t="str">
        <f>"21005034912"</f>
        <v>21005034912</v>
      </c>
      <c r="D34" s="6"/>
    </row>
    <row r="35" spans="1:4" ht="23.1" customHeight="1">
      <c r="A35" s="6" t="s">
        <v>27</v>
      </c>
      <c r="B35" s="6" t="s">
        <v>39</v>
      </c>
      <c r="C35" s="6" t="str">
        <f>"21005043525"</f>
        <v>21005043525</v>
      </c>
      <c r="D35" s="6"/>
    </row>
    <row r="36" spans="1:4" ht="23.1" customHeight="1">
      <c r="A36" s="6" t="s">
        <v>27</v>
      </c>
      <c r="B36" s="6" t="s">
        <v>40</v>
      </c>
      <c r="C36" s="6" t="str">
        <f>"21005060930"</f>
        <v>21005060930</v>
      </c>
      <c r="D36" s="6"/>
    </row>
    <row r="37" spans="1:4" ht="23.1" customHeight="1">
      <c r="A37" s="6" t="s">
        <v>27</v>
      </c>
      <c r="B37" s="6" t="s">
        <v>41</v>
      </c>
      <c r="C37" s="6" t="str">
        <f>"21005010619"</f>
        <v>21005010619</v>
      </c>
      <c r="D37" s="6"/>
    </row>
    <row r="38" spans="1:4" ht="23.1" customHeight="1">
      <c r="A38" s="6" t="s">
        <v>27</v>
      </c>
      <c r="B38" s="6" t="s">
        <v>42</v>
      </c>
      <c r="C38" s="6" t="str">
        <f>"21005034929"</f>
        <v>21005034929</v>
      </c>
      <c r="D38" s="6"/>
    </row>
    <row r="39" spans="1:4" ht="23.1" customHeight="1">
      <c r="A39" s="6" t="s">
        <v>27</v>
      </c>
      <c r="B39" s="6" t="s">
        <v>43</v>
      </c>
      <c r="C39" s="6" t="str">
        <f>"21005033018"</f>
        <v>21005033018</v>
      </c>
      <c r="D39" s="6"/>
    </row>
    <row r="40" spans="1:4" ht="23.1" customHeight="1">
      <c r="A40" s="6" t="s">
        <v>44</v>
      </c>
      <c r="B40" s="6" t="s">
        <v>45</v>
      </c>
      <c r="C40" s="6" t="str">
        <f>"21005030530"</f>
        <v>21005030530</v>
      </c>
      <c r="D40" s="6"/>
    </row>
    <row r="41" spans="1:4" ht="23.1" customHeight="1">
      <c r="A41" s="6" t="s">
        <v>44</v>
      </c>
      <c r="B41" s="6" t="s">
        <v>46</v>
      </c>
      <c r="C41" s="6" t="str">
        <f>"21005042028"</f>
        <v>21005042028</v>
      </c>
      <c r="D41" s="6"/>
    </row>
    <row r="42" spans="1:4" ht="23.1" customHeight="1">
      <c r="A42" s="6" t="s">
        <v>44</v>
      </c>
      <c r="B42" s="6" t="s">
        <v>47</v>
      </c>
      <c r="C42" s="6" t="str">
        <f>"21005053024"</f>
        <v>21005053024</v>
      </c>
      <c r="D42" s="6"/>
    </row>
    <row r="43" spans="1:4" ht="23.1" customHeight="1">
      <c r="A43" s="6" t="s">
        <v>44</v>
      </c>
      <c r="B43" s="6" t="s">
        <v>48</v>
      </c>
      <c r="C43" s="6" t="str">
        <f>"21005051716"</f>
        <v>21005051716</v>
      </c>
      <c r="D43" s="6"/>
    </row>
    <row r="44" spans="1:4" ht="23.1" customHeight="1">
      <c r="A44" s="6" t="s">
        <v>44</v>
      </c>
      <c r="B44" s="6" t="s">
        <v>49</v>
      </c>
      <c r="C44" s="6" t="str">
        <f>"21005034419"</f>
        <v>21005034419</v>
      </c>
      <c r="D44" s="6"/>
    </row>
    <row r="45" spans="1:4" ht="23.1" customHeight="1">
      <c r="A45" s="6" t="s">
        <v>44</v>
      </c>
      <c r="B45" s="6" t="s">
        <v>50</v>
      </c>
      <c r="C45" s="6" t="str">
        <f>"21005032417"</f>
        <v>21005032417</v>
      </c>
      <c r="D45" s="6"/>
    </row>
    <row r="46" spans="1:4" ht="23.1" customHeight="1">
      <c r="A46" s="6" t="s">
        <v>51</v>
      </c>
      <c r="B46" s="6" t="s">
        <v>52</v>
      </c>
      <c r="C46" s="6" t="str">
        <f>"21005042720"</f>
        <v>21005042720</v>
      </c>
      <c r="D46" s="6"/>
    </row>
    <row r="47" spans="1:4" ht="23.1" customHeight="1">
      <c r="A47" s="6" t="s">
        <v>53</v>
      </c>
      <c r="B47" s="6" t="s">
        <v>54</v>
      </c>
      <c r="C47" s="6" t="str">
        <f>"21005021430"</f>
        <v>21005021430</v>
      </c>
      <c r="D47" s="6"/>
    </row>
    <row r="48" spans="1:4" ht="23.1" customHeight="1">
      <c r="A48" s="6" t="s">
        <v>53</v>
      </c>
      <c r="B48" s="6" t="s">
        <v>55</v>
      </c>
      <c r="C48" s="6" t="str">
        <f>"21005020702"</f>
        <v>21005020702</v>
      </c>
      <c r="D48" s="6"/>
    </row>
    <row r="49" spans="1:4" ht="23.1" customHeight="1">
      <c r="A49" s="6" t="s">
        <v>53</v>
      </c>
      <c r="B49" s="6" t="s">
        <v>56</v>
      </c>
      <c r="C49" s="6" t="str">
        <f>"21005013114"</f>
        <v>21005013114</v>
      </c>
      <c r="D49" s="6"/>
    </row>
    <row r="50" spans="1:4" ht="23.1" customHeight="1">
      <c r="A50" s="6" t="s">
        <v>53</v>
      </c>
      <c r="B50" s="6" t="s">
        <v>57</v>
      </c>
      <c r="C50" s="6" t="str">
        <f>"21005013721"</f>
        <v>21005013721</v>
      </c>
      <c r="D50" s="6"/>
    </row>
    <row r="51" spans="1:4" ht="23.1" customHeight="1">
      <c r="A51" s="6" t="s">
        <v>53</v>
      </c>
      <c r="B51" s="6" t="s">
        <v>58</v>
      </c>
      <c r="C51" s="6" t="str">
        <f>"21005014623"</f>
        <v>21005014623</v>
      </c>
      <c r="D51" s="6"/>
    </row>
    <row r="52" spans="1:4" ht="23.1" customHeight="1">
      <c r="A52" s="6" t="s">
        <v>53</v>
      </c>
      <c r="B52" s="6" t="s">
        <v>59</v>
      </c>
      <c r="C52" s="6" t="str">
        <f>"21005034322"</f>
        <v>21005034322</v>
      </c>
      <c r="D52" s="6"/>
    </row>
    <row r="53" spans="1:4" ht="23.1" customHeight="1">
      <c r="A53" s="6" t="s">
        <v>60</v>
      </c>
      <c r="B53" s="6" t="s">
        <v>61</v>
      </c>
      <c r="C53" s="6" t="str">
        <f>"21005011802"</f>
        <v>21005011802</v>
      </c>
      <c r="D53" s="6"/>
    </row>
    <row r="54" spans="1:4" ht="23.1" customHeight="1">
      <c r="A54" s="6" t="s">
        <v>60</v>
      </c>
      <c r="B54" s="6" t="s">
        <v>62</v>
      </c>
      <c r="C54" s="6" t="str">
        <f>"21005011230"</f>
        <v>21005011230</v>
      </c>
      <c r="D54" s="6"/>
    </row>
    <row r="55" spans="1:4" ht="23.1" customHeight="1">
      <c r="A55" s="6" t="s">
        <v>60</v>
      </c>
      <c r="B55" s="6" t="s">
        <v>63</v>
      </c>
      <c r="C55" s="6" t="str">
        <f>"21005061930"</f>
        <v>21005061930</v>
      </c>
      <c r="D55" s="6"/>
    </row>
    <row r="56" spans="1:4" ht="23.1" customHeight="1">
      <c r="A56" s="6" t="s">
        <v>60</v>
      </c>
      <c r="B56" s="6" t="s">
        <v>64</v>
      </c>
      <c r="C56" s="6" t="str">
        <f>"21005053823"</f>
        <v>21005053823</v>
      </c>
      <c r="D56" s="6"/>
    </row>
    <row r="57" spans="1:4" ht="23.1" customHeight="1">
      <c r="A57" s="6" t="s">
        <v>60</v>
      </c>
      <c r="B57" s="6" t="s">
        <v>65</v>
      </c>
      <c r="C57" s="6" t="str">
        <f>"21005062202"</f>
        <v>21005062202</v>
      </c>
      <c r="D57" s="6"/>
    </row>
    <row r="58" spans="1:4" ht="23.1" customHeight="1">
      <c r="A58" s="6" t="s">
        <v>66</v>
      </c>
      <c r="B58" s="6" t="s">
        <v>67</v>
      </c>
      <c r="C58" s="6" t="str">
        <f>"21005025530"</f>
        <v>21005025530</v>
      </c>
      <c r="D58" s="6"/>
    </row>
    <row r="59" spans="1:4" ht="23.1" customHeight="1">
      <c r="A59" s="6" t="s">
        <v>68</v>
      </c>
      <c r="B59" s="6" t="s">
        <v>69</v>
      </c>
      <c r="C59" s="6" t="str">
        <f>"21005025129"</f>
        <v>21005025129</v>
      </c>
      <c r="D59" s="6"/>
    </row>
    <row r="60" spans="1:4" ht="23.1" customHeight="1">
      <c r="A60" s="6" t="s">
        <v>68</v>
      </c>
      <c r="B60" s="6" t="s">
        <v>70</v>
      </c>
      <c r="C60" s="6" t="str">
        <f>"21005061920"</f>
        <v>21005061920</v>
      </c>
      <c r="D60" s="6"/>
    </row>
    <row r="61" spans="1:4" ht="23.1" customHeight="1">
      <c r="A61" s="6" t="s">
        <v>68</v>
      </c>
      <c r="B61" s="6" t="s">
        <v>71</v>
      </c>
      <c r="C61" s="6" t="str">
        <f>"21005011023"</f>
        <v>21005011023</v>
      </c>
      <c r="D61" s="6"/>
    </row>
    <row r="62" spans="1:4" ht="23.1" customHeight="1">
      <c r="A62" s="6" t="s">
        <v>68</v>
      </c>
      <c r="B62" s="6" t="s">
        <v>72</v>
      </c>
      <c r="C62" s="6" t="str">
        <f>"21005023806"</f>
        <v>21005023806</v>
      </c>
      <c r="D62" s="6"/>
    </row>
    <row r="63" spans="1:4" ht="23.1" customHeight="1">
      <c r="A63" s="6" t="s">
        <v>73</v>
      </c>
      <c r="B63" s="6" t="s">
        <v>74</v>
      </c>
      <c r="C63" s="6" t="str">
        <f>"21005015424"</f>
        <v>21005015424</v>
      </c>
      <c r="D63" s="6"/>
    </row>
    <row r="64" spans="1:4" ht="23.1" customHeight="1">
      <c r="A64" s="6" t="s">
        <v>73</v>
      </c>
      <c r="B64" s="6" t="s">
        <v>75</v>
      </c>
      <c r="C64" s="6" t="str">
        <f>"21005052011"</f>
        <v>21005052011</v>
      </c>
      <c r="D64" s="6"/>
    </row>
    <row r="65" spans="1:4" ht="23.1" customHeight="1">
      <c r="A65" s="6" t="s">
        <v>73</v>
      </c>
      <c r="B65" s="6" t="s">
        <v>76</v>
      </c>
      <c r="C65" s="6" t="str">
        <f>"21005014212"</f>
        <v>21005014212</v>
      </c>
      <c r="D65" s="6"/>
    </row>
    <row r="66" spans="1:4" ht="23.1" customHeight="1">
      <c r="A66" s="6" t="s">
        <v>73</v>
      </c>
      <c r="B66" s="6" t="s">
        <v>77</v>
      </c>
      <c r="C66" s="6" t="str">
        <f>"21005014610"</f>
        <v>21005014610</v>
      </c>
      <c r="D66" s="6"/>
    </row>
    <row r="67" spans="1:4" ht="23.1" customHeight="1">
      <c r="A67" s="6" t="s">
        <v>73</v>
      </c>
      <c r="B67" s="6" t="s">
        <v>78</v>
      </c>
      <c r="C67" s="6" t="str">
        <f>"21005011128"</f>
        <v>21005011128</v>
      </c>
      <c r="D67" s="6"/>
    </row>
    <row r="68" spans="1:4" ht="23.1" customHeight="1">
      <c r="A68" s="6" t="s">
        <v>73</v>
      </c>
      <c r="B68" s="6" t="s">
        <v>79</v>
      </c>
      <c r="C68" s="6" t="str">
        <f>"21005040830"</f>
        <v>21005040830</v>
      </c>
      <c r="D68" s="6"/>
    </row>
    <row r="69" spans="1:4" ht="23.1" customHeight="1">
      <c r="A69" s="6" t="s">
        <v>73</v>
      </c>
      <c r="B69" s="6" t="s">
        <v>80</v>
      </c>
      <c r="C69" s="6" t="str">
        <f>"21005030816"</f>
        <v>21005030816</v>
      </c>
      <c r="D69" s="6"/>
    </row>
    <row r="70" spans="1:4" ht="23.1" customHeight="1">
      <c r="A70" s="6" t="s">
        <v>73</v>
      </c>
      <c r="B70" s="6" t="s">
        <v>81</v>
      </c>
      <c r="C70" s="6" t="str">
        <f>"21005033815"</f>
        <v>21005033815</v>
      </c>
      <c r="D70" s="6"/>
    </row>
    <row r="71" spans="1:4" ht="23.1" customHeight="1">
      <c r="A71" s="6" t="s">
        <v>73</v>
      </c>
      <c r="B71" s="6" t="s">
        <v>82</v>
      </c>
      <c r="C71" s="6" t="str">
        <f>"21005012712"</f>
        <v>21005012712</v>
      </c>
      <c r="D71" s="6"/>
    </row>
    <row r="72" spans="1:4" ht="23.1" customHeight="1">
      <c r="A72" s="6" t="s">
        <v>73</v>
      </c>
      <c r="B72" s="6" t="s">
        <v>83</v>
      </c>
      <c r="C72" s="6" t="str">
        <f>"21005021815"</f>
        <v>21005021815</v>
      </c>
      <c r="D72" s="6"/>
    </row>
    <row r="73" spans="1:4" ht="23.1" customHeight="1">
      <c r="A73" s="6" t="s">
        <v>73</v>
      </c>
      <c r="B73" s="6" t="s">
        <v>84</v>
      </c>
      <c r="C73" s="6" t="str">
        <f>"21005022320"</f>
        <v>21005022320</v>
      </c>
      <c r="D73" s="6"/>
    </row>
    <row r="74" spans="1:4" ht="23.1" customHeight="1">
      <c r="A74" s="6" t="s">
        <v>73</v>
      </c>
      <c r="B74" s="6" t="s">
        <v>85</v>
      </c>
      <c r="C74" s="6" t="str">
        <f>"21005014706"</f>
        <v>21005014706</v>
      </c>
      <c r="D74" s="6"/>
    </row>
    <row r="75" spans="1:4" ht="23.1" customHeight="1">
      <c r="A75" s="6" t="s">
        <v>73</v>
      </c>
      <c r="B75" s="6" t="s">
        <v>86</v>
      </c>
      <c r="C75" s="6" t="str">
        <f>"21005034704"</f>
        <v>21005034704</v>
      </c>
      <c r="D75" s="6"/>
    </row>
    <row r="76" spans="1:4" ht="23.1" customHeight="1">
      <c r="A76" s="6" t="s">
        <v>73</v>
      </c>
      <c r="B76" s="6" t="s">
        <v>87</v>
      </c>
      <c r="C76" s="6" t="str">
        <f>"21005032629"</f>
        <v>21005032629</v>
      </c>
      <c r="D76" s="6"/>
    </row>
    <row r="77" spans="1:4" ht="23.1" customHeight="1">
      <c r="A77" s="6" t="s">
        <v>73</v>
      </c>
      <c r="B77" s="6" t="s">
        <v>88</v>
      </c>
      <c r="C77" s="6" t="str">
        <f>"21005012408"</f>
        <v>21005012408</v>
      </c>
      <c r="D77" s="6"/>
    </row>
    <row r="78" spans="1:4" ht="23.1" customHeight="1">
      <c r="A78" s="6" t="s">
        <v>73</v>
      </c>
      <c r="B78" s="6" t="s">
        <v>89</v>
      </c>
      <c r="C78" s="6" t="str">
        <f>"21005024824"</f>
        <v>21005024824</v>
      </c>
      <c r="D78" s="6"/>
    </row>
    <row r="79" spans="1:4" ht="23.1" customHeight="1">
      <c r="A79" s="6" t="s">
        <v>73</v>
      </c>
      <c r="B79" s="6" t="s">
        <v>90</v>
      </c>
      <c r="C79" s="6" t="str">
        <f>"21005023621"</f>
        <v>21005023621</v>
      </c>
      <c r="D79" s="6"/>
    </row>
    <row r="80" spans="1:4" ht="23.1" customHeight="1">
      <c r="A80" s="6" t="s">
        <v>73</v>
      </c>
      <c r="B80" s="6" t="s">
        <v>91</v>
      </c>
      <c r="C80" s="6" t="str">
        <f>"21005013829"</f>
        <v>21005013829</v>
      </c>
      <c r="D80" s="6"/>
    </row>
    <row r="81" spans="1:4" ht="23.1" customHeight="1">
      <c r="A81" s="6" t="s">
        <v>73</v>
      </c>
      <c r="B81" s="6" t="s">
        <v>92</v>
      </c>
      <c r="C81" s="6" t="str">
        <f>"21005013328"</f>
        <v>21005013328</v>
      </c>
      <c r="D81" s="6"/>
    </row>
    <row r="82" spans="1:4" ht="23.1" customHeight="1">
      <c r="A82" s="6" t="s">
        <v>73</v>
      </c>
      <c r="B82" s="6" t="s">
        <v>93</v>
      </c>
      <c r="C82" s="6" t="str">
        <f>"21005013307"</f>
        <v>21005013307</v>
      </c>
      <c r="D82" s="6"/>
    </row>
    <row r="83" spans="1:4" s="2" customFormat="1" ht="23.1" customHeight="1">
      <c r="A83" s="7" t="s">
        <v>73</v>
      </c>
      <c r="B83" s="6" t="s">
        <v>94</v>
      </c>
      <c r="C83" s="7" t="str">
        <f>"21005015404"</f>
        <v>21005015404</v>
      </c>
      <c r="D83" s="7"/>
    </row>
    <row r="84" spans="1:4" s="2" customFormat="1" ht="23.1" customHeight="1">
      <c r="A84" s="7" t="s">
        <v>73</v>
      </c>
      <c r="B84" s="7" t="s">
        <v>95</v>
      </c>
      <c r="C84" s="7" t="str">
        <f>"21005024314"</f>
        <v>21005024314</v>
      </c>
      <c r="D84" s="7"/>
    </row>
    <row r="85" spans="1:4" s="2" customFormat="1" ht="23.1" customHeight="1">
      <c r="A85" s="7" t="s">
        <v>73</v>
      </c>
      <c r="B85" s="7" t="s">
        <v>96</v>
      </c>
      <c r="C85" s="7" t="str">
        <f>"21005042505"</f>
        <v>21005042505</v>
      </c>
      <c r="D85" s="7"/>
    </row>
    <row r="86" spans="1:4" ht="23.1" customHeight="1">
      <c r="A86" s="6" t="s">
        <v>97</v>
      </c>
      <c r="B86" s="6" t="s">
        <v>98</v>
      </c>
      <c r="C86" s="6" t="str">
        <f>"21005041114"</f>
        <v>21005041114</v>
      </c>
      <c r="D86" s="6"/>
    </row>
    <row r="87" spans="1:4" ht="23.1" customHeight="1">
      <c r="A87" s="6" t="s">
        <v>97</v>
      </c>
      <c r="B87" s="6" t="s">
        <v>99</v>
      </c>
      <c r="C87" s="6" t="str">
        <f>"21005060307"</f>
        <v>21005060307</v>
      </c>
      <c r="D87" s="6"/>
    </row>
    <row r="88" spans="1:4" ht="23.1" customHeight="1">
      <c r="A88" s="6" t="s">
        <v>97</v>
      </c>
      <c r="B88" s="6" t="s">
        <v>100</v>
      </c>
      <c r="C88" s="6" t="str">
        <f>"21005021826"</f>
        <v>21005021826</v>
      </c>
      <c r="D88" s="6"/>
    </row>
    <row r="89" spans="1:4" ht="23.1" customHeight="1">
      <c r="A89" s="6" t="s">
        <v>97</v>
      </c>
      <c r="B89" s="6" t="s">
        <v>101</v>
      </c>
      <c r="C89" s="6" t="str">
        <f>"21005030319"</f>
        <v>21005030319</v>
      </c>
      <c r="D89" s="6"/>
    </row>
    <row r="90" spans="1:4" ht="23.1" customHeight="1">
      <c r="A90" s="6" t="s">
        <v>97</v>
      </c>
      <c r="B90" s="6" t="s">
        <v>102</v>
      </c>
      <c r="C90" s="6" t="str">
        <f>"21005013426"</f>
        <v>21005013426</v>
      </c>
      <c r="D90" s="6"/>
    </row>
    <row r="91" spans="1:4" ht="23.1" customHeight="1">
      <c r="A91" s="6" t="s">
        <v>97</v>
      </c>
      <c r="B91" s="6" t="s">
        <v>103</v>
      </c>
      <c r="C91" s="6" t="str">
        <f>"21005014405"</f>
        <v>21005014405</v>
      </c>
      <c r="D91" s="6"/>
    </row>
    <row r="92" spans="1:4" ht="23.1" customHeight="1">
      <c r="A92" s="6" t="s">
        <v>97</v>
      </c>
      <c r="B92" s="6" t="s">
        <v>104</v>
      </c>
      <c r="C92" s="6" t="str">
        <f>"21005014430"</f>
        <v>21005014430</v>
      </c>
      <c r="D92" s="6"/>
    </row>
    <row r="93" spans="1:4" ht="23.1" customHeight="1">
      <c r="A93" s="6" t="s">
        <v>97</v>
      </c>
      <c r="B93" s="6" t="s">
        <v>105</v>
      </c>
      <c r="C93" s="6" t="str">
        <f>"21005010424"</f>
        <v>21005010424</v>
      </c>
      <c r="D93" s="6"/>
    </row>
    <row r="94" spans="1:4" ht="23.1" customHeight="1">
      <c r="A94" s="6" t="s">
        <v>97</v>
      </c>
      <c r="B94" s="6" t="s">
        <v>106</v>
      </c>
      <c r="C94" s="6" t="str">
        <f>"21005021623"</f>
        <v>21005021623</v>
      </c>
      <c r="D94" s="6"/>
    </row>
    <row r="95" spans="1:4" ht="23.1" customHeight="1">
      <c r="A95" s="6" t="s">
        <v>97</v>
      </c>
      <c r="B95" s="6" t="s">
        <v>107</v>
      </c>
      <c r="C95" s="6" t="str">
        <f>"21005014526"</f>
        <v>21005014526</v>
      </c>
      <c r="D95" s="6"/>
    </row>
    <row r="96" spans="1:4" ht="23.1" customHeight="1">
      <c r="A96" s="6" t="s">
        <v>97</v>
      </c>
      <c r="B96" s="6" t="s">
        <v>108</v>
      </c>
      <c r="C96" s="6" t="str">
        <f>"21005022429"</f>
        <v>21005022429</v>
      </c>
      <c r="D96" s="6"/>
    </row>
    <row r="97" spans="1:4" ht="23.1" customHeight="1">
      <c r="A97" s="6" t="s">
        <v>97</v>
      </c>
      <c r="B97" s="6" t="s">
        <v>109</v>
      </c>
      <c r="C97" s="6" t="str">
        <f>"21005030515"</f>
        <v>21005030515</v>
      </c>
      <c r="D97" s="6"/>
    </row>
    <row r="98" spans="1:4" ht="23.1" customHeight="1">
      <c r="A98" s="6" t="s">
        <v>97</v>
      </c>
      <c r="B98" s="6" t="s">
        <v>110</v>
      </c>
      <c r="C98" s="6" t="str">
        <f>"21005012825"</f>
        <v>21005012825</v>
      </c>
      <c r="D98" s="6"/>
    </row>
    <row r="99" spans="1:4" ht="23.1" customHeight="1">
      <c r="A99" s="6" t="s">
        <v>97</v>
      </c>
      <c r="B99" s="6" t="s">
        <v>111</v>
      </c>
      <c r="C99" s="6" t="str">
        <f>"21005042901"</f>
        <v>21005042901</v>
      </c>
      <c r="D99" s="6"/>
    </row>
    <row r="100" spans="1:4" ht="23.1" customHeight="1">
      <c r="A100" s="6" t="s">
        <v>97</v>
      </c>
      <c r="B100" s="6" t="s">
        <v>112</v>
      </c>
      <c r="C100" s="6" t="str">
        <f>"21005035021"</f>
        <v>21005035021</v>
      </c>
      <c r="D100" s="6"/>
    </row>
    <row r="101" spans="1:4" ht="23.1" customHeight="1">
      <c r="A101" s="6" t="s">
        <v>97</v>
      </c>
      <c r="B101" s="6" t="s">
        <v>113</v>
      </c>
      <c r="C101" s="6" t="str">
        <f>"21005012922"</f>
        <v>21005012922</v>
      </c>
      <c r="D101" s="6"/>
    </row>
    <row r="102" spans="1:4" ht="23.1" customHeight="1">
      <c r="A102" s="6" t="s">
        <v>97</v>
      </c>
      <c r="B102" s="6" t="s">
        <v>114</v>
      </c>
      <c r="C102" s="6" t="str">
        <f>"21005041724"</f>
        <v>21005041724</v>
      </c>
      <c r="D102" s="6"/>
    </row>
    <row r="103" spans="1:4" ht="23.1" customHeight="1">
      <c r="A103" s="6" t="s">
        <v>97</v>
      </c>
      <c r="B103" s="6" t="s">
        <v>115</v>
      </c>
      <c r="C103" s="6" t="str">
        <f>"21005010909"</f>
        <v>21005010909</v>
      </c>
      <c r="D103" s="6"/>
    </row>
    <row r="104" spans="1:4" ht="23.1" customHeight="1">
      <c r="A104" s="6" t="s">
        <v>97</v>
      </c>
      <c r="B104" s="6" t="s">
        <v>116</v>
      </c>
      <c r="C104" s="6" t="str">
        <f>"21005013326"</f>
        <v>21005013326</v>
      </c>
      <c r="D104" s="6"/>
    </row>
    <row r="105" spans="1:4" ht="23.1" customHeight="1">
      <c r="A105" s="6" t="s">
        <v>97</v>
      </c>
      <c r="B105" s="6" t="s">
        <v>117</v>
      </c>
      <c r="C105" s="6" t="str">
        <f>"21005030817"</f>
        <v>21005030817</v>
      </c>
      <c r="D105" s="6"/>
    </row>
    <row r="106" spans="1:4" ht="23.1" customHeight="1">
      <c r="A106" s="6" t="s">
        <v>97</v>
      </c>
      <c r="B106" s="6" t="s">
        <v>118</v>
      </c>
      <c r="C106" s="6" t="str">
        <f>"21005032112"</f>
        <v>21005032112</v>
      </c>
      <c r="D106" s="6"/>
    </row>
    <row r="107" spans="1:4" ht="23.1" customHeight="1">
      <c r="A107" s="6" t="s">
        <v>119</v>
      </c>
      <c r="B107" s="6" t="s">
        <v>120</v>
      </c>
      <c r="C107" s="6" t="str">
        <f>"21005034722"</f>
        <v>21005034722</v>
      </c>
      <c r="D107" s="6"/>
    </row>
    <row r="108" spans="1:4" ht="23.1" customHeight="1">
      <c r="A108" s="6" t="s">
        <v>119</v>
      </c>
      <c r="B108" s="6" t="s">
        <v>121</v>
      </c>
      <c r="C108" s="6" t="str">
        <f>"21005051519"</f>
        <v>21005051519</v>
      </c>
      <c r="D108" s="6"/>
    </row>
    <row r="109" spans="1:4" ht="23.1" customHeight="1">
      <c r="A109" s="6" t="s">
        <v>119</v>
      </c>
      <c r="B109" s="6" t="s">
        <v>122</v>
      </c>
      <c r="C109" s="6" t="str">
        <f>"21005012830"</f>
        <v>21005012830</v>
      </c>
      <c r="D109" s="6"/>
    </row>
    <row r="110" spans="1:4" ht="23.1" customHeight="1">
      <c r="A110" s="6" t="s">
        <v>119</v>
      </c>
      <c r="B110" s="6" t="s">
        <v>123</v>
      </c>
      <c r="C110" s="6" t="str">
        <f>"21005010410"</f>
        <v>21005010410</v>
      </c>
      <c r="D110" s="6"/>
    </row>
    <row r="111" spans="1:4" ht="23.1" customHeight="1">
      <c r="A111" s="6" t="s">
        <v>119</v>
      </c>
      <c r="B111" s="6" t="s">
        <v>124</v>
      </c>
      <c r="C111" s="6" t="str">
        <f>"21005011715"</f>
        <v>21005011715</v>
      </c>
      <c r="D111" s="6"/>
    </row>
    <row r="112" spans="1:4" ht="23.1" customHeight="1">
      <c r="A112" s="6" t="s">
        <v>119</v>
      </c>
      <c r="B112" s="6" t="s">
        <v>125</v>
      </c>
      <c r="C112" s="6" t="str">
        <f>"21005043208"</f>
        <v>21005043208</v>
      </c>
      <c r="D112" s="6"/>
    </row>
    <row r="113" spans="1:4" ht="23.1" customHeight="1">
      <c r="A113" s="6" t="s">
        <v>119</v>
      </c>
      <c r="B113" s="6" t="s">
        <v>126</v>
      </c>
      <c r="C113" s="6" t="str">
        <f>"21005011508"</f>
        <v>21005011508</v>
      </c>
      <c r="D113" s="6"/>
    </row>
    <row r="114" spans="1:4" ht="23.1" customHeight="1">
      <c r="A114" s="6" t="s">
        <v>119</v>
      </c>
      <c r="B114" s="6" t="s">
        <v>127</v>
      </c>
      <c r="C114" s="6" t="str">
        <f>"21005041217"</f>
        <v>21005041217</v>
      </c>
      <c r="D114" s="6"/>
    </row>
    <row r="115" spans="1:4" ht="23.1" customHeight="1">
      <c r="A115" s="6" t="s">
        <v>119</v>
      </c>
      <c r="B115" s="6" t="s">
        <v>128</v>
      </c>
      <c r="C115" s="6" t="str">
        <f>"21005023812"</f>
        <v>21005023812</v>
      </c>
      <c r="D115" s="6"/>
    </row>
    <row r="116" spans="1:4" ht="23.1" customHeight="1">
      <c r="A116" s="6" t="s">
        <v>129</v>
      </c>
      <c r="B116" s="6" t="s">
        <v>130</v>
      </c>
      <c r="C116" s="6" t="str">
        <f>"21005025524"</f>
        <v>21005025524</v>
      </c>
      <c r="D116" s="6"/>
    </row>
    <row r="117" spans="1:4" ht="23.1" customHeight="1">
      <c r="A117" s="6" t="s">
        <v>129</v>
      </c>
      <c r="B117" s="6" t="s">
        <v>131</v>
      </c>
      <c r="C117" s="6" t="str">
        <f>"21005034927"</f>
        <v>21005034927</v>
      </c>
      <c r="D117" s="6"/>
    </row>
    <row r="118" spans="1:4" ht="23.1" customHeight="1">
      <c r="A118" s="6" t="s">
        <v>129</v>
      </c>
      <c r="B118" s="6" t="s">
        <v>132</v>
      </c>
      <c r="C118" s="6" t="str">
        <f>"21005035230"</f>
        <v>21005035230</v>
      </c>
      <c r="D118" s="6"/>
    </row>
    <row r="119" spans="1:4" ht="23.1" customHeight="1">
      <c r="A119" s="6" t="s">
        <v>133</v>
      </c>
      <c r="B119" s="6" t="s">
        <v>134</v>
      </c>
      <c r="C119" s="6" t="str">
        <f>"21005021904"</f>
        <v>21005021904</v>
      </c>
      <c r="D119" s="6"/>
    </row>
    <row r="120" spans="1:4" ht="23.1" customHeight="1">
      <c r="A120" s="6" t="s">
        <v>133</v>
      </c>
      <c r="B120" s="6" t="s">
        <v>135</v>
      </c>
      <c r="C120" s="6" t="str">
        <f>"21005022014"</f>
        <v>21005022014</v>
      </c>
      <c r="D120" s="6"/>
    </row>
    <row r="121" spans="1:4" ht="23.1" customHeight="1">
      <c r="A121" s="6" t="s">
        <v>133</v>
      </c>
      <c r="B121" s="6" t="s">
        <v>136</v>
      </c>
      <c r="C121" s="6" t="str">
        <f>"21005032726"</f>
        <v>21005032726</v>
      </c>
      <c r="D121" s="6"/>
    </row>
    <row r="122" spans="1:4" ht="23.1" customHeight="1">
      <c r="A122" s="6" t="s">
        <v>133</v>
      </c>
      <c r="B122" s="6" t="s">
        <v>137</v>
      </c>
      <c r="C122" s="6" t="str">
        <f>"21005011319"</f>
        <v>21005011319</v>
      </c>
      <c r="D122" s="6"/>
    </row>
    <row r="123" spans="1:4" ht="23.1" customHeight="1">
      <c r="A123" s="6" t="s">
        <v>133</v>
      </c>
      <c r="B123" s="6" t="s">
        <v>138</v>
      </c>
      <c r="C123" s="6" t="str">
        <f>"21005014114"</f>
        <v>21005014114</v>
      </c>
      <c r="D123" s="6"/>
    </row>
    <row r="124" spans="1:4" ht="23.1" customHeight="1">
      <c r="A124" s="6" t="s">
        <v>133</v>
      </c>
      <c r="B124" s="6" t="s">
        <v>139</v>
      </c>
      <c r="C124" s="6" t="str">
        <f>"21005013010"</f>
        <v>21005013010</v>
      </c>
      <c r="D124" s="6"/>
    </row>
    <row r="125" spans="1:4" ht="23.1" customHeight="1">
      <c r="A125" s="6" t="s">
        <v>140</v>
      </c>
      <c r="B125" s="6" t="s">
        <v>141</v>
      </c>
      <c r="C125" s="6" t="str">
        <f>"21005022511"</f>
        <v>21005022511</v>
      </c>
      <c r="D125" s="6"/>
    </row>
    <row r="126" spans="1:4" ht="23.1" customHeight="1">
      <c r="A126" s="6" t="s">
        <v>140</v>
      </c>
      <c r="B126" s="6" t="s">
        <v>142</v>
      </c>
      <c r="C126" s="6" t="str">
        <f>"21005025421"</f>
        <v>21005025421</v>
      </c>
      <c r="D126" s="6"/>
    </row>
    <row r="127" spans="1:4" ht="23.1" customHeight="1">
      <c r="A127" s="6" t="s">
        <v>140</v>
      </c>
      <c r="B127" s="6" t="s">
        <v>143</v>
      </c>
      <c r="C127" s="6" t="str">
        <f>"21005021003"</f>
        <v>21005021003</v>
      </c>
      <c r="D127" s="6"/>
    </row>
    <row r="128" spans="1:4" ht="23.1" customHeight="1">
      <c r="A128" s="6" t="s">
        <v>144</v>
      </c>
      <c r="B128" s="6" t="s">
        <v>145</v>
      </c>
      <c r="C128" s="6" t="str">
        <f>"21005015017"</f>
        <v>21005015017</v>
      </c>
      <c r="D128" s="6"/>
    </row>
    <row r="129" spans="1:4" ht="23.1" customHeight="1">
      <c r="A129" s="6" t="s">
        <v>144</v>
      </c>
      <c r="B129" s="6" t="s">
        <v>146</v>
      </c>
      <c r="C129" s="6" t="str">
        <f>"21005042225"</f>
        <v>21005042225</v>
      </c>
      <c r="D129" s="6"/>
    </row>
    <row r="130" spans="1:4" ht="23.1" customHeight="1">
      <c r="A130" s="6" t="s">
        <v>144</v>
      </c>
      <c r="B130" s="6" t="s">
        <v>147</v>
      </c>
      <c r="C130" s="6" t="str">
        <f>"21005023214"</f>
        <v>21005023214</v>
      </c>
      <c r="D130" s="6"/>
    </row>
    <row r="131" spans="1:4" ht="23.1" customHeight="1">
      <c r="A131" s="6" t="s">
        <v>148</v>
      </c>
      <c r="B131" s="6" t="s">
        <v>149</v>
      </c>
      <c r="C131" s="6" t="str">
        <f>"21005032701"</f>
        <v>21005032701</v>
      </c>
      <c r="D131" s="6"/>
    </row>
    <row r="132" spans="1:4" ht="23.1" customHeight="1">
      <c r="A132" s="6" t="s">
        <v>148</v>
      </c>
      <c r="B132" s="6" t="s">
        <v>150</v>
      </c>
      <c r="C132" s="6" t="str">
        <f>"21005051012"</f>
        <v>21005051012</v>
      </c>
      <c r="D132" s="6"/>
    </row>
    <row r="133" spans="1:4" ht="23.1" customHeight="1">
      <c r="A133" s="6" t="s">
        <v>148</v>
      </c>
      <c r="B133" s="6" t="s">
        <v>151</v>
      </c>
      <c r="C133" s="6" t="str">
        <f>"21005052901"</f>
        <v>21005052901</v>
      </c>
      <c r="D133" s="6"/>
    </row>
    <row r="134" spans="1:4" ht="23.1" customHeight="1">
      <c r="A134" s="6" t="s">
        <v>152</v>
      </c>
      <c r="B134" s="6" t="s">
        <v>153</v>
      </c>
      <c r="C134" s="6" t="str">
        <f>"21005015525"</f>
        <v>21005015525</v>
      </c>
      <c r="D134" s="6"/>
    </row>
    <row r="135" spans="1:4" ht="23.1" customHeight="1">
      <c r="A135" s="6" t="s">
        <v>152</v>
      </c>
      <c r="B135" s="6" t="s">
        <v>154</v>
      </c>
      <c r="C135" s="6" t="str">
        <f>"21005014201"</f>
        <v>21005014201</v>
      </c>
      <c r="D135" s="6"/>
    </row>
    <row r="136" spans="1:4" ht="23.1" customHeight="1">
      <c r="A136" s="6" t="s">
        <v>152</v>
      </c>
      <c r="B136" s="6" t="s">
        <v>155</v>
      </c>
      <c r="C136" s="6" t="str">
        <f>"21005060109"</f>
        <v>21005060109</v>
      </c>
      <c r="D136" s="6"/>
    </row>
    <row r="137" spans="1:4" ht="23.1" customHeight="1">
      <c r="A137" s="6" t="s">
        <v>156</v>
      </c>
      <c r="B137" s="6" t="s">
        <v>157</v>
      </c>
      <c r="C137" s="6" t="str">
        <f>"21005040529"</f>
        <v>21005040529</v>
      </c>
      <c r="D137" s="6"/>
    </row>
    <row r="138" spans="1:4" ht="23.1" customHeight="1">
      <c r="A138" s="6" t="s">
        <v>156</v>
      </c>
      <c r="B138" s="6" t="s">
        <v>158</v>
      </c>
      <c r="C138" s="6" t="str">
        <f>"21005010603"</f>
        <v>21005010603</v>
      </c>
      <c r="D138" s="6"/>
    </row>
    <row r="139" spans="1:4" ht="23.1" customHeight="1">
      <c r="A139" s="6" t="s">
        <v>156</v>
      </c>
      <c r="B139" s="6" t="s">
        <v>159</v>
      </c>
      <c r="C139" s="6" t="str">
        <f>"21005050412"</f>
        <v>21005050412</v>
      </c>
      <c r="D139" s="6"/>
    </row>
    <row r="140" spans="1:4" ht="23.1" customHeight="1">
      <c r="A140" s="6" t="s">
        <v>160</v>
      </c>
      <c r="B140" s="6" t="s">
        <v>161</v>
      </c>
      <c r="C140" s="6" t="str">
        <f>"21005021819"</f>
        <v>21005021819</v>
      </c>
      <c r="D140" s="6"/>
    </row>
    <row r="141" spans="1:4" ht="23.1" customHeight="1">
      <c r="A141" s="6" t="s">
        <v>160</v>
      </c>
      <c r="B141" s="6" t="s">
        <v>162</v>
      </c>
      <c r="C141" s="6" t="str">
        <f>"21005050721"</f>
        <v>21005050721</v>
      </c>
      <c r="D141" s="6"/>
    </row>
    <row r="142" spans="1:4" ht="23.1" customHeight="1">
      <c r="A142" s="6" t="s">
        <v>160</v>
      </c>
      <c r="B142" s="6" t="s">
        <v>163</v>
      </c>
      <c r="C142" s="6" t="str">
        <f>"21005031015"</f>
        <v>21005031015</v>
      </c>
      <c r="D142" s="6"/>
    </row>
  </sheetData>
  <autoFilter ref="A2:D142"/>
  <mergeCells count="1">
    <mergeCell ref="A1:D1"/>
  </mergeCells>
  <phoneticPr fontId="5" type="noConversion"/>
  <conditionalFormatting sqref="C2:C1048576">
    <cfRule type="duplicateValues" dxfId="1" priority="2"/>
  </conditionalFormatting>
  <conditionalFormatting sqref="C3:C142">
    <cfRule type="duplicateValues" dxfId="0" priority="1"/>
  </conditionalFormatting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进入面试人员名单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xb21cn</cp:lastModifiedBy>
  <dcterms:created xsi:type="dcterms:W3CDTF">2021-07-21T08:36:00Z</dcterms:created>
  <dcterms:modified xsi:type="dcterms:W3CDTF">2021-08-30T06:40:46Z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1D88E7A5F65E4059BBCDA6A3CEF8DCDA</vt:lpwstr>
  </property>
  <property fmtid="{D5CDD505-2E9C-101B-9397-08002B2CF9AE}" pid="3" name="KSOProductBuildVer">
    <vt:lpwstr>2052-11.1.0.10700</vt:lpwstr>
  </property>
</Properties>
</file>