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760" tabRatio="791" activeTab="9"/>
  </bookViews>
  <sheets>
    <sheet name="小学语文" sheetId="1" r:id="rId1"/>
    <sheet name="初中语文" sheetId="2" r:id="rId2"/>
    <sheet name="小学数学" sheetId="3" r:id="rId3"/>
    <sheet name="初中数学" sheetId="4" r:id="rId4"/>
    <sheet name="初中地理" sheetId="5" r:id="rId5"/>
    <sheet name="初中思想政治" sheetId="6" r:id="rId6"/>
    <sheet name="小学音乐" sheetId="7" r:id="rId7"/>
    <sheet name="初中物理" sheetId="8" r:id="rId8"/>
    <sheet name="初中生物" sheetId="9" r:id="rId9"/>
    <sheet name="小学信息技术" sheetId="10" r:id="rId10"/>
  </sheets>
  <definedNames>
    <definedName name="_xlnm.Print_Area" localSheetId="5">初中思想政治!$A$1:$I$10</definedName>
  </definedNames>
  <calcPr calcId="144525"/>
</workbook>
</file>

<file path=xl/sharedStrings.xml><?xml version="1.0" encoding="utf-8"?>
<sst xmlns="http://schemas.openxmlformats.org/spreadsheetml/2006/main" count="150">
  <si>
    <t>兴庆区2020年特岗教师总成绩（小学语文）</t>
  </si>
  <si>
    <t>姓名</t>
  </si>
  <si>
    <t>准考证号</t>
  </si>
  <si>
    <t>笔试成绩</t>
  </si>
  <si>
    <t>笔试/3*0.65</t>
  </si>
  <si>
    <t>面试成绩</t>
  </si>
  <si>
    <t>面试*0.35</t>
  </si>
  <si>
    <t>总成绩</t>
  </si>
  <si>
    <t>招聘岗位</t>
  </si>
  <si>
    <t>岗位类别</t>
  </si>
  <si>
    <t>李雅堃</t>
  </si>
  <si>
    <t>201011301006</t>
  </si>
  <si>
    <t>小学语文</t>
  </si>
  <si>
    <t>国家特岗</t>
  </si>
  <si>
    <t>张谷雨</t>
  </si>
  <si>
    <t>640109063113</t>
  </si>
  <si>
    <t>张文静</t>
  </si>
  <si>
    <t>640109060420</t>
  </si>
  <si>
    <t>马瑞轩</t>
  </si>
  <si>
    <t>201011404319</t>
  </si>
  <si>
    <t>王馨</t>
  </si>
  <si>
    <t>640109061301</t>
  </si>
  <si>
    <t>陆姣</t>
  </si>
  <si>
    <t>640109062811</t>
  </si>
  <si>
    <t>黎骁</t>
  </si>
  <si>
    <t>640109063318</t>
  </si>
  <si>
    <t>马娇</t>
  </si>
  <si>
    <t>201011600717</t>
  </si>
  <si>
    <t>杨小红</t>
  </si>
  <si>
    <t>640109061206</t>
  </si>
  <si>
    <t>南彩红</t>
  </si>
  <si>
    <t>640109060402</t>
  </si>
  <si>
    <t>马学梅</t>
  </si>
  <si>
    <t>201011401525</t>
  </si>
  <si>
    <t>秦霞霞</t>
  </si>
  <si>
    <t>640109062219</t>
  </si>
  <si>
    <t>汪茹</t>
  </si>
  <si>
    <t>640109072318</t>
  </si>
  <si>
    <t>苏豆豆</t>
  </si>
  <si>
    <t>201011303815</t>
  </si>
  <si>
    <t>贠金兵</t>
  </si>
  <si>
    <t>640109062918</t>
  </si>
  <si>
    <t>王雪蓉</t>
  </si>
  <si>
    <t>201011502914</t>
  </si>
  <si>
    <t>段学颖</t>
  </si>
  <si>
    <t>640109062217</t>
  </si>
  <si>
    <t>耿艳</t>
  </si>
  <si>
    <t>640109061112</t>
  </si>
  <si>
    <t>郭莉莉</t>
  </si>
  <si>
    <t>201011400803</t>
  </si>
  <si>
    <t>肖郭庆</t>
  </si>
  <si>
    <t>640109061711</t>
  </si>
  <si>
    <t>陈飞</t>
  </si>
  <si>
    <t>640109072219</t>
  </si>
  <si>
    <t>白海芳</t>
  </si>
  <si>
    <t>640109063007</t>
  </si>
  <si>
    <t>王柏煜</t>
  </si>
  <si>
    <t>640109062307</t>
  </si>
  <si>
    <t>郭东艳</t>
  </si>
  <si>
    <t>640109062101</t>
  </si>
  <si>
    <t>柳玉赟</t>
  </si>
  <si>
    <t>201011401115</t>
  </si>
  <si>
    <t>李娜</t>
  </si>
  <si>
    <t>201011502910</t>
  </si>
  <si>
    <t>黄宁</t>
  </si>
  <si>
    <t>640109060823</t>
  </si>
  <si>
    <t>吕文文</t>
  </si>
  <si>
    <t>201011300325</t>
  </si>
  <si>
    <t>李娅丽</t>
  </si>
  <si>
    <t>201011303715</t>
  </si>
  <si>
    <t>兴庆区2020年特岗教师总成绩（初中语文）</t>
  </si>
  <si>
    <t>杨辉</t>
  </si>
  <si>
    <t>640124328314</t>
  </si>
  <si>
    <t>初中语文</t>
  </si>
  <si>
    <t>杨玉茹</t>
  </si>
  <si>
    <t>640124328517</t>
  </si>
  <si>
    <t>纪小娟</t>
  </si>
  <si>
    <t>640124328317</t>
  </si>
  <si>
    <t>杨丽佳</t>
  </si>
  <si>
    <t>640124328702</t>
  </si>
  <si>
    <t>兴庆区2020年特岗教师总成绩（小学数学）</t>
  </si>
  <si>
    <t>李子君</t>
  </si>
  <si>
    <t>201021702017</t>
  </si>
  <si>
    <t>小学数学</t>
  </si>
  <si>
    <t>田楠</t>
  </si>
  <si>
    <t>640104025506</t>
  </si>
  <si>
    <t>买红丽</t>
  </si>
  <si>
    <t>640104023902</t>
  </si>
  <si>
    <t>蒋娜</t>
  </si>
  <si>
    <t>201021802113</t>
  </si>
  <si>
    <t>陈婷</t>
  </si>
  <si>
    <t>640104022825</t>
  </si>
  <si>
    <t>马富英</t>
  </si>
  <si>
    <t>640104024313</t>
  </si>
  <si>
    <t>郭喜红</t>
  </si>
  <si>
    <t>640104023117</t>
  </si>
  <si>
    <t>杨美舒</t>
  </si>
  <si>
    <t>640104025905</t>
  </si>
  <si>
    <t>吴芳</t>
  </si>
  <si>
    <t>201022402213</t>
  </si>
  <si>
    <t>柴苗苗</t>
  </si>
  <si>
    <t>640104024611</t>
  </si>
  <si>
    <t>兴庆区2020年特岗教师总成绩（初中数学）</t>
  </si>
  <si>
    <t>虎小静</t>
  </si>
  <si>
    <t>202023300806</t>
  </si>
  <si>
    <t>初中数学</t>
  </si>
  <si>
    <t>辛雨璇</t>
  </si>
  <si>
    <t>202023302109</t>
  </si>
  <si>
    <t>兴庆区2020年特岗教师总成绩（初中地理）</t>
  </si>
  <si>
    <t>龚茂祥</t>
  </si>
  <si>
    <t>640113112802</t>
  </si>
  <si>
    <t>初中地理</t>
  </si>
  <si>
    <t>张红艳</t>
  </si>
  <si>
    <t>640113112524</t>
  </si>
  <si>
    <t>兴庆区2020年特岗教师总成绩（初中思想政治）</t>
  </si>
  <si>
    <t>李瑞梅</t>
  </si>
  <si>
    <t>640125231723</t>
  </si>
  <si>
    <t>初中思想政治</t>
  </si>
  <si>
    <t>徐苗</t>
  </si>
  <si>
    <t>640125231905</t>
  </si>
  <si>
    <t>吴佳丽</t>
  </si>
  <si>
    <t>640125231811</t>
  </si>
  <si>
    <t>兴庆区2020年特岗教师总成绩（小学音乐）</t>
  </si>
  <si>
    <t>罗玉婷</t>
  </si>
  <si>
    <t>640107045125</t>
  </si>
  <si>
    <t>小学音乐</t>
  </si>
  <si>
    <t>唐辉</t>
  </si>
  <si>
    <t>640107044722</t>
  </si>
  <si>
    <t>兴庆区2020年特岗教师总成绩（初中物理）</t>
  </si>
  <si>
    <t>黄起</t>
  </si>
  <si>
    <t>640120312020</t>
  </si>
  <si>
    <t>初中物理</t>
  </si>
  <si>
    <t>李俊涛</t>
  </si>
  <si>
    <t>202103501311</t>
  </si>
  <si>
    <t>兴庆区2020年特岗教师总成绩（初中生物）</t>
  </si>
  <si>
    <t>王欣</t>
  </si>
  <si>
    <t>640117122312</t>
  </si>
  <si>
    <t>初中生物</t>
  </si>
  <si>
    <t>何粉娜</t>
  </si>
  <si>
    <t>202083500107</t>
  </si>
  <si>
    <t>兴庆区2020年特岗教师总成绩（小学信息技术）</t>
  </si>
  <si>
    <t>杨静</t>
  </si>
  <si>
    <t>640106033004</t>
  </si>
  <si>
    <t>小学信息技术</t>
  </si>
  <si>
    <t>马环环</t>
  </si>
  <si>
    <t>640106043405</t>
  </si>
  <si>
    <t>兰海燕</t>
  </si>
  <si>
    <t>640106043510</t>
  </si>
  <si>
    <t>何海莲</t>
  </si>
  <si>
    <t>640106043511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</si>
</sst>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zoomScale="85" zoomScaleNormal="85" workbookViewId="0">
      <selection activeCell="A3" sqref="A3:A16"/>
    </sheetView>
  </sheetViews>
  <sheetFormatPr defaultColWidth="9" defaultRowHeight="14"/>
  <cols>
    <col min="1" max="1" width="7.25454545454545" style="16" customWidth="1"/>
    <col min="2" max="2" width="13.7545454545455" style="16" customWidth="1"/>
    <col min="3" max="3" width="9.37272727272727" style="16" customWidth="1"/>
    <col min="4" max="4" width="12.6272727272727" style="16" customWidth="1"/>
    <col min="5" max="5" width="9.37272727272727" style="16" customWidth="1"/>
    <col min="6" max="6" width="10.3727272727273" style="16" customWidth="1"/>
    <col min="7" max="7" width="7.37272727272727" style="16" customWidth="1"/>
    <col min="8" max="9" width="9.37272727272727" style="16" customWidth="1"/>
    <col min="10" max="16384" width="9" style="16"/>
  </cols>
  <sheetData>
    <row r="1" ht="23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3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3" t="s">
        <v>10</v>
      </c>
      <c r="B3" s="4" t="s">
        <v>11</v>
      </c>
      <c r="C3" s="5">
        <v>237.5</v>
      </c>
      <c r="D3" s="6">
        <f t="shared" ref="D3:D31" si="0">C3/3*0.65</f>
        <v>51.4583333333333</v>
      </c>
      <c r="E3" s="6">
        <v>95</v>
      </c>
      <c r="F3" s="6">
        <f t="shared" ref="F3:F31" si="1">E3*0.35</f>
        <v>33.25</v>
      </c>
      <c r="G3" s="6">
        <f t="shared" ref="G3:G31" si="2">SUM(D3,F3)</f>
        <v>84.7083333333333</v>
      </c>
      <c r="H3" s="7" t="s">
        <v>12</v>
      </c>
      <c r="I3" s="7" t="s">
        <v>13</v>
      </c>
    </row>
    <row r="4" s="16" customFormat="1" spans="1:9">
      <c r="A4" s="5" t="s">
        <v>14</v>
      </c>
      <c r="B4" s="5" t="s">
        <v>15</v>
      </c>
      <c r="C4" s="5">
        <v>234</v>
      </c>
      <c r="D4" s="6">
        <f t="shared" si="0"/>
        <v>50.7</v>
      </c>
      <c r="E4" s="6">
        <v>96</v>
      </c>
      <c r="F4" s="6">
        <f t="shared" si="1"/>
        <v>33.6</v>
      </c>
      <c r="G4" s="6">
        <f t="shared" si="2"/>
        <v>84.3</v>
      </c>
      <c r="H4" s="7" t="s">
        <v>12</v>
      </c>
      <c r="I4" s="7" t="s">
        <v>13</v>
      </c>
    </row>
    <row r="5" spans="1:9">
      <c r="A5" s="3" t="s">
        <v>16</v>
      </c>
      <c r="B5" s="4" t="s">
        <v>17</v>
      </c>
      <c r="C5" s="5">
        <v>237</v>
      </c>
      <c r="D5" s="6">
        <f t="shared" si="0"/>
        <v>51.35</v>
      </c>
      <c r="E5" s="6">
        <v>92.2</v>
      </c>
      <c r="F5" s="6">
        <f t="shared" si="1"/>
        <v>32.27</v>
      </c>
      <c r="G5" s="6">
        <f t="shared" si="2"/>
        <v>83.62</v>
      </c>
      <c r="H5" s="7" t="s">
        <v>12</v>
      </c>
      <c r="I5" s="7" t="s">
        <v>13</v>
      </c>
    </row>
    <row r="6" spans="1:9">
      <c r="A6" s="5" t="s">
        <v>18</v>
      </c>
      <c r="B6" s="15" t="s">
        <v>19</v>
      </c>
      <c r="C6" s="5">
        <v>236.5</v>
      </c>
      <c r="D6" s="6">
        <f t="shared" si="0"/>
        <v>51.2416666666667</v>
      </c>
      <c r="E6" s="6">
        <v>91.2</v>
      </c>
      <c r="F6" s="6">
        <f t="shared" si="1"/>
        <v>31.92</v>
      </c>
      <c r="G6" s="6">
        <f t="shared" si="2"/>
        <v>83.1616666666667</v>
      </c>
      <c r="H6" s="7" t="s">
        <v>12</v>
      </c>
      <c r="I6" s="7" t="s">
        <v>13</v>
      </c>
    </row>
    <row r="7" spans="1:9">
      <c r="A7" s="3" t="s">
        <v>20</v>
      </c>
      <c r="B7" s="4" t="s">
        <v>21</v>
      </c>
      <c r="C7" s="5">
        <v>228</v>
      </c>
      <c r="D7" s="6">
        <f t="shared" si="0"/>
        <v>49.4</v>
      </c>
      <c r="E7" s="6">
        <v>94.4</v>
      </c>
      <c r="F7" s="6">
        <f t="shared" si="1"/>
        <v>33.04</v>
      </c>
      <c r="G7" s="6">
        <f t="shared" si="2"/>
        <v>82.44</v>
      </c>
      <c r="H7" s="7" t="s">
        <v>12</v>
      </c>
      <c r="I7" s="7" t="s">
        <v>13</v>
      </c>
    </row>
    <row r="8" s="16" customFormat="1" spans="1:9">
      <c r="A8" s="5" t="s">
        <v>22</v>
      </c>
      <c r="B8" s="15" t="s">
        <v>23</v>
      </c>
      <c r="C8" s="5">
        <v>231.5</v>
      </c>
      <c r="D8" s="6">
        <f t="shared" si="0"/>
        <v>50.1583333333333</v>
      </c>
      <c r="E8" s="6">
        <v>92</v>
      </c>
      <c r="F8" s="6">
        <f t="shared" si="1"/>
        <v>32.2</v>
      </c>
      <c r="G8" s="6">
        <f t="shared" si="2"/>
        <v>82.3583333333333</v>
      </c>
      <c r="H8" s="7" t="s">
        <v>12</v>
      </c>
      <c r="I8" s="7" t="s">
        <v>13</v>
      </c>
    </row>
    <row r="9" s="16" customFormat="1" spans="1:9">
      <c r="A9" s="3" t="s">
        <v>24</v>
      </c>
      <c r="B9" s="3" t="s">
        <v>25</v>
      </c>
      <c r="C9" s="5">
        <v>234.5</v>
      </c>
      <c r="D9" s="6">
        <f t="shared" si="0"/>
        <v>50.8083333333333</v>
      </c>
      <c r="E9" s="6">
        <v>89.4</v>
      </c>
      <c r="F9" s="6">
        <f t="shared" si="1"/>
        <v>31.29</v>
      </c>
      <c r="G9" s="6">
        <f t="shared" si="2"/>
        <v>82.0983333333333</v>
      </c>
      <c r="H9" s="7" t="s">
        <v>12</v>
      </c>
      <c r="I9" s="7" t="s">
        <v>13</v>
      </c>
    </row>
    <row r="10" spans="1:9">
      <c r="A10" s="5" t="s">
        <v>26</v>
      </c>
      <c r="B10" s="15" t="s">
        <v>27</v>
      </c>
      <c r="C10" s="5">
        <v>228.5</v>
      </c>
      <c r="D10" s="6">
        <f t="shared" si="0"/>
        <v>49.5083333333333</v>
      </c>
      <c r="E10" s="6">
        <v>91.4</v>
      </c>
      <c r="F10" s="6">
        <f t="shared" si="1"/>
        <v>31.99</v>
      </c>
      <c r="G10" s="6">
        <f t="shared" si="2"/>
        <v>81.4983333333333</v>
      </c>
      <c r="H10" s="7" t="s">
        <v>12</v>
      </c>
      <c r="I10" s="7" t="s">
        <v>13</v>
      </c>
    </row>
    <row r="11" spans="1:9">
      <c r="A11" s="3" t="s">
        <v>28</v>
      </c>
      <c r="B11" s="3" t="s">
        <v>29</v>
      </c>
      <c r="C11" s="5">
        <v>241.5</v>
      </c>
      <c r="D11" s="6">
        <f t="shared" si="0"/>
        <v>52.325</v>
      </c>
      <c r="E11" s="6">
        <v>82.4</v>
      </c>
      <c r="F11" s="6">
        <f t="shared" si="1"/>
        <v>28.84</v>
      </c>
      <c r="G11" s="6">
        <f t="shared" si="2"/>
        <v>81.165</v>
      </c>
      <c r="H11" s="7" t="s">
        <v>12</v>
      </c>
      <c r="I11" s="7" t="s">
        <v>13</v>
      </c>
    </row>
    <row r="12" s="16" customFormat="1" spans="1:9">
      <c r="A12" s="5" t="s">
        <v>30</v>
      </c>
      <c r="B12" s="5" t="s">
        <v>31</v>
      </c>
      <c r="C12" s="5">
        <v>237</v>
      </c>
      <c r="D12" s="6">
        <f t="shared" si="0"/>
        <v>51.35</v>
      </c>
      <c r="E12" s="6">
        <v>84.6</v>
      </c>
      <c r="F12" s="6">
        <f t="shared" si="1"/>
        <v>29.61</v>
      </c>
      <c r="G12" s="6">
        <f t="shared" si="2"/>
        <v>80.96</v>
      </c>
      <c r="H12" s="7" t="s">
        <v>12</v>
      </c>
      <c r="I12" s="7" t="s">
        <v>13</v>
      </c>
    </row>
    <row r="13" spans="1:9">
      <c r="A13" s="3" t="s">
        <v>32</v>
      </c>
      <c r="B13" s="4" t="s">
        <v>33</v>
      </c>
      <c r="C13" s="5">
        <v>237</v>
      </c>
      <c r="D13" s="6">
        <f t="shared" si="0"/>
        <v>51.35</v>
      </c>
      <c r="E13" s="6">
        <v>81.2</v>
      </c>
      <c r="F13" s="6">
        <f t="shared" si="1"/>
        <v>28.42</v>
      </c>
      <c r="G13" s="6">
        <f t="shared" si="2"/>
        <v>79.77</v>
      </c>
      <c r="H13" s="7" t="s">
        <v>12</v>
      </c>
      <c r="I13" s="7" t="s">
        <v>13</v>
      </c>
    </row>
    <row r="14" s="16" customFormat="1" spans="1:9">
      <c r="A14" s="5" t="s">
        <v>34</v>
      </c>
      <c r="B14" s="15" t="s">
        <v>35</v>
      </c>
      <c r="C14" s="5">
        <v>241.5</v>
      </c>
      <c r="D14" s="6">
        <f t="shared" si="0"/>
        <v>52.325</v>
      </c>
      <c r="E14" s="6">
        <v>78.4</v>
      </c>
      <c r="F14" s="6">
        <f t="shared" si="1"/>
        <v>27.44</v>
      </c>
      <c r="G14" s="6">
        <f t="shared" si="2"/>
        <v>79.765</v>
      </c>
      <c r="H14" s="7" t="s">
        <v>12</v>
      </c>
      <c r="I14" s="7" t="s">
        <v>13</v>
      </c>
    </row>
    <row r="15" s="16" customFormat="1" spans="1:9">
      <c r="A15" s="3" t="s">
        <v>36</v>
      </c>
      <c r="B15" s="3" t="s">
        <v>37</v>
      </c>
      <c r="C15" s="5">
        <v>227.5</v>
      </c>
      <c r="D15" s="6">
        <f t="shared" si="0"/>
        <v>49.2916666666667</v>
      </c>
      <c r="E15" s="6">
        <v>86.4</v>
      </c>
      <c r="F15" s="6">
        <f t="shared" si="1"/>
        <v>30.24</v>
      </c>
      <c r="G15" s="6">
        <f t="shared" si="2"/>
        <v>79.5316666666667</v>
      </c>
      <c r="H15" s="7" t="s">
        <v>12</v>
      </c>
      <c r="I15" s="7" t="s">
        <v>13</v>
      </c>
    </row>
    <row r="16" s="16" customFormat="1" spans="1:9">
      <c r="A16" s="5" t="s">
        <v>38</v>
      </c>
      <c r="B16" s="5" t="s">
        <v>39</v>
      </c>
      <c r="C16" s="5">
        <v>228</v>
      </c>
      <c r="D16" s="6">
        <f t="shared" si="0"/>
        <v>49.4</v>
      </c>
      <c r="E16" s="6">
        <v>85.8</v>
      </c>
      <c r="F16" s="6">
        <f t="shared" si="1"/>
        <v>30.03</v>
      </c>
      <c r="G16" s="6">
        <f t="shared" si="2"/>
        <v>79.43</v>
      </c>
      <c r="H16" s="7" t="s">
        <v>12</v>
      </c>
      <c r="I16" s="7" t="s">
        <v>13</v>
      </c>
    </row>
    <row r="17" s="16" customFormat="1" spans="1:9">
      <c r="A17" s="3" t="s">
        <v>40</v>
      </c>
      <c r="B17" s="4" t="s">
        <v>41</v>
      </c>
      <c r="C17" s="5">
        <v>232</v>
      </c>
      <c r="D17" s="6">
        <f t="shared" si="0"/>
        <v>50.2666666666667</v>
      </c>
      <c r="E17" s="6">
        <v>80</v>
      </c>
      <c r="F17" s="6">
        <f t="shared" si="1"/>
        <v>28</v>
      </c>
      <c r="G17" s="6">
        <f t="shared" si="2"/>
        <v>78.2666666666667</v>
      </c>
      <c r="H17" s="7" t="s">
        <v>12</v>
      </c>
      <c r="I17" s="7" t="s">
        <v>13</v>
      </c>
    </row>
    <row r="18" s="16" customFormat="1" spans="1:9">
      <c r="A18" s="5" t="s">
        <v>42</v>
      </c>
      <c r="B18" s="15" t="s">
        <v>43</v>
      </c>
      <c r="C18" s="5">
        <v>231.5</v>
      </c>
      <c r="D18" s="6">
        <f t="shared" si="0"/>
        <v>50.1583333333333</v>
      </c>
      <c r="E18" s="6">
        <v>79</v>
      </c>
      <c r="F18" s="6">
        <f t="shared" si="1"/>
        <v>27.65</v>
      </c>
      <c r="G18" s="6">
        <f t="shared" si="2"/>
        <v>77.8083333333333</v>
      </c>
      <c r="H18" s="7" t="s">
        <v>12</v>
      </c>
      <c r="I18" s="7" t="s">
        <v>13</v>
      </c>
    </row>
    <row r="19" spans="1:9">
      <c r="A19" s="3" t="s">
        <v>44</v>
      </c>
      <c r="B19" s="3" t="s">
        <v>45</v>
      </c>
      <c r="C19" s="5">
        <v>232.5</v>
      </c>
      <c r="D19" s="6">
        <f t="shared" si="0"/>
        <v>50.375</v>
      </c>
      <c r="E19" s="6">
        <v>77.4</v>
      </c>
      <c r="F19" s="6">
        <f t="shared" si="1"/>
        <v>27.09</v>
      </c>
      <c r="G19" s="6">
        <f t="shared" si="2"/>
        <v>77.465</v>
      </c>
      <c r="H19" s="7" t="s">
        <v>12</v>
      </c>
      <c r="I19" s="7" t="s">
        <v>13</v>
      </c>
    </row>
    <row r="20" spans="1:9">
      <c r="A20" s="5" t="s">
        <v>46</v>
      </c>
      <c r="B20" s="15" t="s">
        <v>47</v>
      </c>
      <c r="C20" s="5">
        <v>232.5</v>
      </c>
      <c r="D20" s="6">
        <f t="shared" si="0"/>
        <v>50.375</v>
      </c>
      <c r="E20" s="6">
        <v>77</v>
      </c>
      <c r="F20" s="6">
        <f t="shared" si="1"/>
        <v>26.95</v>
      </c>
      <c r="G20" s="6">
        <f t="shared" si="2"/>
        <v>77.325</v>
      </c>
      <c r="H20" s="7" t="s">
        <v>12</v>
      </c>
      <c r="I20" s="7" t="s">
        <v>13</v>
      </c>
    </row>
    <row r="21" s="16" customFormat="1" spans="1:9">
      <c r="A21" s="3" t="s">
        <v>48</v>
      </c>
      <c r="B21" s="3" t="s">
        <v>49</v>
      </c>
      <c r="C21" s="5">
        <v>237</v>
      </c>
      <c r="D21" s="6">
        <f t="shared" si="0"/>
        <v>51.35</v>
      </c>
      <c r="E21" s="6">
        <v>73.2</v>
      </c>
      <c r="F21" s="6">
        <f t="shared" si="1"/>
        <v>25.62</v>
      </c>
      <c r="G21" s="6">
        <f t="shared" si="2"/>
        <v>76.97</v>
      </c>
      <c r="H21" s="7" t="s">
        <v>12</v>
      </c>
      <c r="I21" s="7" t="s">
        <v>13</v>
      </c>
    </row>
    <row r="22" s="16" customFormat="1" spans="1:9">
      <c r="A22" s="5" t="s">
        <v>50</v>
      </c>
      <c r="B22" s="5" t="s">
        <v>51</v>
      </c>
      <c r="C22" s="5">
        <v>231.5</v>
      </c>
      <c r="D22" s="6">
        <f t="shared" si="0"/>
        <v>50.1583333333333</v>
      </c>
      <c r="E22" s="6">
        <v>75.6</v>
      </c>
      <c r="F22" s="6">
        <f t="shared" si="1"/>
        <v>26.46</v>
      </c>
      <c r="G22" s="6">
        <f t="shared" si="2"/>
        <v>76.6183333333333</v>
      </c>
      <c r="H22" s="7" t="s">
        <v>12</v>
      </c>
      <c r="I22" s="7" t="s">
        <v>13</v>
      </c>
    </row>
    <row r="23" s="16" customFormat="1" spans="1:9">
      <c r="A23" s="3" t="s">
        <v>52</v>
      </c>
      <c r="B23" s="4" t="s">
        <v>53</v>
      </c>
      <c r="C23" s="5">
        <v>234.5</v>
      </c>
      <c r="D23" s="6">
        <f t="shared" si="0"/>
        <v>50.8083333333333</v>
      </c>
      <c r="E23" s="6">
        <v>72.4</v>
      </c>
      <c r="F23" s="6">
        <f t="shared" si="1"/>
        <v>25.34</v>
      </c>
      <c r="G23" s="6">
        <f t="shared" si="2"/>
        <v>76.1483333333333</v>
      </c>
      <c r="H23" s="7" t="s">
        <v>12</v>
      </c>
      <c r="I23" s="7" t="s">
        <v>13</v>
      </c>
    </row>
    <row r="24" s="16" customFormat="1" spans="1:9">
      <c r="A24" s="5" t="s">
        <v>54</v>
      </c>
      <c r="B24" s="5" t="s">
        <v>55</v>
      </c>
      <c r="C24" s="5">
        <v>231</v>
      </c>
      <c r="D24" s="6">
        <f t="shared" si="0"/>
        <v>50.05</v>
      </c>
      <c r="E24" s="6">
        <v>73.6</v>
      </c>
      <c r="F24" s="6">
        <f t="shared" si="1"/>
        <v>25.76</v>
      </c>
      <c r="G24" s="6">
        <f t="shared" si="2"/>
        <v>75.81</v>
      </c>
      <c r="H24" s="7" t="s">
        <v>12</v>
      </c>
      <c r="I24" s="7" t="s">
        <v>13</v>
      </c>
    </row>
    <row r="25" s="16" customFormat="1" spans="1:9">
      <c r="A25" s="3" t="s">
        <v>56</v>
      </c>
      <c r="B25" s="3" t="s">
        <v>57</v>
      </c>
      <c r="C25" s="5">
        <v>237</v>
      </c>
      <c r="D25" s="6">
        <f t="shared" si="0"/>
        <v>51.35</v>
      </c>
      <c r="E25" s="6">
        <v>69.4</v>
      </c>
      <c r="F25" s="6">
        <f t="shared" si="1"/>
        <v>24.29</v>
      </c>
      <c r="G25" s="6">
        <f t="shared" si="2"/>
        <v>75.64</v>
      </c>
      <c r="H25" s="7" t="s">
        <v>12</v>
      </c>
      <c r="I25" s="7" t="s">
        <v>13</v>
      </c>
    </row>
    <row r="26" s="16" customFormat="1" spans="1:9">
      <c r="A26" s="5" t="s">
        <v>58</v>
      </c>
      <c r="B26" s="15" t="s">
        <v>59</v>
      </c>
      <c r="C26" s="5">
        <v>227.5</v>
      </c>
      <c r="D26" s="6">
        <f t="shared" si="0"/>
        <v>49.2916666666667</v>
      </c>
      <c r="E26" s="6">
        <v>74</v>
      </c>
      <c r="F26" s="6">
        <f t="shared" si="1"/>
        <v>25.9</v>
      </c>
      <c r="G26" s="6">
        <f t="shared" si="2"/>
        <v>75.1916666666667</v>
      </c>
      <c r="H26" s="7" t="s">
        <v>12</v>
      </c>
      <c r="I26" s="7" t="s">
        <v>13</v>
      </c>
    </row>
    <row r="27" s="16" customFormat="1" spans="1:9">
      <c r="A27" s="3" t="s">
        <v>60</v>
      </c>
      <c r="B27" s="3" t="s">
        <v>61</v>
      </c>
      <c r="C27" s="5">
        <v>227.5</v>
      </c>
      <c r="D27" s="6">
        <f t="shared" si="0"/>
        <v>49.2916666666667</v>
      </c>
      <c r="E27" s="6">
        <v>70</v>
      </c>
      <c r="F27" s="6">
        <f t="shared" si="1"/>
        <v>24.5</v>
      </c>
      <c r="G27" s="6">
        <f t="shared" si="2"/>
        <v>73.7916666666667</v>
      </c>
      <c r="H27" s="7" t="s">
        <v>12</v>
      </c>
      <c r="I27" s="7" t="s">
        <v>13</v>
      </c>
    </row>
    <row r="28" spans="1:9">
      <c r="A28" s="5" t="s">
        <v>62</v>
      </c>
      <c r="B28" s="15" t="s">
        <v>63</v>
      </c>
      <c r="C28" s="5">
        <v>227.5</v>
      </c>
      <c r="D28" s="6">
        <f t="shared" si="0"/>
        <v>49.2916666666667</v>
      </c>
      <c r="E28" s="6">
        <v>70</v>
      </c>
      <c r="F28" s="6">
        <f t="shared" si="1"/>
        <v>24.5</v>
      </c>
      <c r="G28" s="6">
        <f t="shared" si="2"/>
        <v>73.7916666666667</v>
      </c>
      <c r="H28" s="7" t="s">
        <v>12</v>
      </c>
      <c r="I28" s="7" t="s">
        <v>13</v>
      </c>
    </row>
    <row r="29" spans="1:9">
      <c r="A29" s="3" t="s">
        <v>64</v>
      </c>
      <c r="B29" s="3" t="s">
        <v>65</v>
      </c>
      <c r="C29" s="5">
        <v>231.5</v>
      </c>
      <c r="D29" s="6">
        <f t="shared" si="0"/>
        <v>50.1583333333333</v>
      </c>
      <c r="E29" s="6">
        <v>67.4</v>
      </c>
      <c r="F29" s="6">
        <f t="shared" si="1"/>
        <v>23.59</v>
      </c>
      <c r="G29" s="6">
        <f t="shared" si="2"/>
        <v>73.7483333333333</v>
      </c>
      <c r="H29" s="7" t="s">
        <v>12</v>
      </c>
      <c r="I29" s="7" t="s">
        <v>13</v>
      </c>
    </row>
    <row r="30" spans="1:9">
      <c r="A30" s="5" t="s">
        <v>66</v>
      </c>
      <c r="B30" s="15" t="s">
        <v>67</v>
      </c>
      <c r="C30" s="5">
        <v>230.5</v>
      </c>
      <c r="D30" s="6">
        <f t="shared" si="0"/>
        <v>49.9416666666667</v>
      </c>
      <c r="E30" s="6">
        <v>67.8</v>
      </c>
      <c r="F30" s="6">
        <f t="shared" si="1"/>
        <v>23.73</v>
      </c>
      <c r="G30" s="6">
        <f t="shared" si="2"/>
        <v>73.6716666666667</v>
      </c>
      <c r="H30" s="7" t="s">
        <v>12</v>
      </c>
      <c r="I30" s="7" t="s">
        <v>13</v>
      </c>
    </row>
    <row r="31" s="16" customFormat="1" spans="1:9">
      <c r="A31" s="3" t="s">
        <v>68</v>
      </c>
      <c r="B31" s="3" t="s">
        <v>69</v>
      </c>
      <c r="C31" s="5">
        <v>230.5</v>
      </c>
      <c r="D31" s="6">
        <f t="shared" si="0"/>
        <v>49.9416666666667</v>
      </c>
      <c r="E31" s="6">
        <v>67</v>
      </c>
      <c r="F31" s="6">
        <f t="shared" si="1"/>
        <v>23.45</v>
      </c>
      <c r="G31" s="6">
        <f t="shared" si="2"/>
        <v>73.3916666666667</v>
      </c>
      <c r="H31" s="7" t="s">
        <v>12</v>
      </c>
      <c r="I31" s="7" t="s">
        <v>13</v>
      </c>
    </row>
  </sheetData>
  <sortState ref="A3:K31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zoomScale="160" zoomScaleNormal="160" workbookViewId="0">
      <selection activeCell="E12" sqref="E12"/>
    </sheetView>
  </sheetViews>
  <sheetFormatPr defaultColWidth="9" defaultRowHeight="14" outlineLevelRow="5"/>
  <cols>
    <col min="1" max="1" width="7.25454545454545" customWidth="1"/>
    <col min="2" max="2" width="12.1272727272727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8" width="11.2545454545455" customWidth="1"/>
    <col min="9" max="9" width="9.37272727272727" customWidth="1"/>
  </cols>
  <sheetData>
    <row r="1" ht="23" spans="1:9">
      <c r="A1" s="1" t="s">
        <v>140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141</v>
      </c>
      <c r="B3" s="4" t="s">
        <v>142</v>
      </c>
      <c r="C3" s="5">
        <v>233</v>
      </c>
      <c r="D3" s="6">
        <f t="shared" ref="D3:D6" si="0">C3/3*0.65</f>
        <v>50.4833333333333</v>
      </c>
      <c r="E3" s="6">
        <v>84</v>
      </c>
      <c r="F3" s="6">
        <f t="shared" ref="F3:F6" si="1">E3*0.35</f>
        <v>29.4</v>
      </c>
      <c r="G3" s="6">
        <f t="shared" ref="G3:G6" si="2">SUM(D3,F3)</f>
        <v>79.8833333333333</v>
      </c>
      <c r="H3" s="7" t="s">
        <v>143</v>
      </c>
      <c r="I3" s="7" t="s">
        <v>13</v>
      </c>
    </row>
    <row r="4" spans="1:9">
      <c r="A4" s="5" t="s">
        <v>144</v>
      </c>
      <c r="B4" s="5" t="s">
        <v>145</v>
      </c>
      <c r="C4" s="5">
        <v>250</v>
      </c>
      <c r="D4" s="6">
        <f t="shared" si="0"/>
        <v>54.1666666666667</v>
      </c>
      <c r="E4" s="6">
        <v>73.4</v>
      </c>
      <c r="F4" s="6">
        <f t="shared" si="1"/>
        <v>25.69</v>
      </c>
      <c r="G4" s="6">
        <f t="shared" si="2"/>
        <v>79.8566666666667</v>
      </c>
      <c r="H4" s="7" t="s">
        <v>143</v>
      </c>
      <c r="I4" s="7" t="s">
        <v>13</v>
      </c>
    </row>
    <row r="5" spans="1:9">
      <c r="A5" s="3" t="s">
        <v>146</v>
      </c>
      <c r="B5" s="4" t="s">
        <v>147</v>
      </c>
      <c r="C5" s="5">
        <v>232.5</v>
      </c>
      <c r="D5" s="6">
        <f t="shared" si="0"/>
        <v>50.375</v>
      </c>
      <c r="E5" s="6">
        <v>82.6</v>
      </c>
      <c r="F5" s="6">
        <f t="shared" si="1"/>
        <v>28.91</v>
      </c>
      <c r="G5" s="6">
        <f t="shared" si="2"/>
        <v>79.285</v>
      </c>
      <c r="H5" s="7" t="s">
        <v>143</v>
      </c>
      <c r="I5" s="7" t="s">
        <v>13</v>
      </c>
    </row>
    <row r="6" spans="1:9">
      <c r="A6" s="5" t="s">
        <v>148</v>
      </c>
      <c r="B6" s="5" t="s">
        <v>149</v>
      </c>
      <c r="C6" s="5">
        <v>236.5</v>
      </c>
      <c r="D6" s="6">
        <f t="shared" si="0"/>
        <v>51.2416666666667</v>
      </c>
      <c r="E6" s="6">
        <v>72.8</v>
      </c>
      <c r="F6" s="6">
        <f t="shared" si="1"/>
        <v>25.48</v>
      </c>
      <c r="G6" s="6">
        <f t="shared" si="2"/>
        <v>76.7216666666667</v>
      </c>
      <c r="H6" s="7" t="s">
        <v>143</v>
      </c>
      <c r="I6" s="7" t="s">
        <v>13</v>
      </c>
    </row>
  </sheetData>
  <sortState ref="A3:K6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zoomScale="175" zoomScaleNormal="175" workbookViewId="0">
      <selection activeCell="H2" sqref="H2"/>
    </sheetView>
  </sheetViews>
  <sheetFormatPr defaultColWidth="9" defaultRowHeight="14" outlineLevelRow="5"/>
  <cols>
    <col min="1" max="1" width="7.25454545454545" customWidth="1"/>
    <col min="2" max="2" width="12.1272727272727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1" t="s">
        <v>70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71</v>
      </c>
      <c r="B3" s="4" t="s">
        <v>72</v>
      </c>
      <c r="C3" s="5">
        <v>235.5</v>
      </c>
      <c r="D3" s="6">
        <f t="shared" ref="D3:D6" si="0">C3/3*0.65</f>
        <v>51.025</v>
      </c>
      <c r="E3" s="6">
        <v>92.6</v>
      </c>
      <c r="F3" s="6">
        <f t="shared" ref="F3:F6" si="1">E3*0.35</f>
        <v>32.41</v>
      </c>
      <c r="G3" s="6">
        <f t="shared" ref="G3:G6" si="2">SUM(D3,F3)</f>
        <v>83.435</v>
      </c>
      <c r="H3" s="7" t="s">
        <v>73</v>
      </c>
      <c r="I3" s="7" t="s">
        <v>13</v>
      </c>
    </row>
    <row r="4" spans="1:9">
      <c r="A4" s="5" t="s">
        <v>74</v>
      </c>
      <c r="B4" s="15" t="s">
        <v>75</v>
      </c>
      <c r="C4" s="5">
        <v>219.5</v>
      </c>
      <c r="D4" s="6">
        <f t="shared" si="0"/>
        <v>47.5583333333333</v>
      </c>
      <c r="E4" s="6">
        <v>86.4</v>
      </c>
      <c r="F4" s="6">
        <f t="shared" si="1"/>
        <v>30.24</v>
      </c>
      <c r="G4" s="6">
        <f t="shared" si="2"/>
        <v>77.7983333333333</v>
      </c>
      <c r="H4" s="7" t="s">
        <v>73</v>
      </c>
      <c r="I4" s="7" t="s">
        <v>13</v>
      </c>
    </row>
    <row r="5" spans="1:9">
      <c r="A5" s="3" t="s">
        <v>76</v>
      </c>
      <c r="B5" s="3" t="s">
        <v>77</v>
      </c>
      <c r="C5" s="5">
        <v>228</v>
      </c>
      <c r="D5" s="6">
        <f t="shared" si="0"/>
        <v>49.4</v>
      </c>
      <c r="E5" s="6">
        <v>68.8</v>
      </c>
      <c r="F5" s="6">
        <f t="shared" si="1"/>
        <v>24.08</v>
      </c>
      <c r="G5" s="6">
        <f t="shared" si="2"/>
        <v>73.48</v>
      </c>
      <c r="H5" s="7" t="s">
        <v>73</v>
      </c>
      <c r="I5" s="7" t="s">
        <v>13</v>
      </c>
    </row>
    <row r="6" spans="1:9">
      <c r="A6" s="5" t="s">
        <v>78</v>
      </c>
      <c r="B6" s="5" t="s">
        <v>79</v>
      </c>
      <c r="C6" s="5">
        <v>218.5</v>
      </c>
      <c r="D6" s="6">
        <f t="shared" si="0"/>
        <v>47.3416666666667</v>
      </c>
      <c r="E6" s="6">
        <v>69.2</v>
      </c>
      <c r="F6" s="6">
        <f t="shared" si="1"/>
        <v>24.22</v>
      </c>
      <c r="G6" s="6">
        <f t="shared" si="2"/>
        <v>71.5616666666667</v>
      </c>
      <c r="H6" s="7" t="s">
        <v>73</v>
      </c>
      <c r="I6" s="7" t="s">
        <v>13</v>
      </c>
    </row>
  </sheetData>
  <sortState ref="A3:K6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zoomScale="160" zoomScaleNormal="160" workbookViewId="0">
      <selection activeCell="H2" sqref="H2"/>
    </sheetView>
  </sheetViews>
  <sheetFormatPr defaultColWidth="9" defaultRowHeight="14"/>
  <cols>
    <col min="1" max="1" width="7.25454545454545" customWidth="1"/>
    <col min="2" max="2" width="12.1272727272727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1" t="s">
        <v>80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3" t="s">
        <v>81</v>
      </c>
      <c r="B3" s="4" t="s">
        <v>82</v>
      </c>
      <c r="C3" s="5">
        <v>270.5</v>
      </c>
      <c r="D3" s="6">
        <f t="shared" ref="D3:D12" si="0">C3/3*0.65</f>
        <v>58.6083333333333</v>
      </c>
      <c r="E3" s="6">
        <v>92.8</v>
      </c>
      <c r="F3" s="6">
        <f t="shared" ref="F3:F12" si="1">E3*0.35</f>
        <v>32.48</v>
      </c>
      <c r="G3" s="6">
        <f t="shared" ref="G3:G12" si="2">SUM(D3,F3)</f>
        <v>91.0883333333333</v>
      </c>
      <c r="H3" s="7" t="s">
        <v>83</v>
      </c>
      <c r="I3" s="7" t="s">
        <v>13</v>
      </c>
    </row>
    <row r="4" spans="1:9">
      <c r="A4" s="5" t="s">
        <v>84</v>
      </c>
      <c r="B4" s="5" t="s">
        <v>85</v>
      </c>
      <c r="C4" s="5">
        <v>263</v>
      </c>
      <c r="D4" s="6">
        <f t="shared" si="0"/>
        <v>56.9833333333333</v>
      </c>
      <c r="E4" s="6">
        <v>86.6</v>
      </c>
      <c r="F4" s="6">
        <f t="shared" si="1"/>
        <v>30.31</v>
      </c>
      <c r="G4" s="6">
        <f t="shared" si="2"/>
        <v>87.2933333333333</v>
      </c>
      <c r="H4" s="7" t="s">
        <v>83</v>
      </c>
      <c r="I4" s="7" t="s">
        <v>13</v>
      </c>
    </row>
    <row r="5" spans="1:9">
      <c r="A5" s="3" t="s">
        <v>86</v>
      </c>
      <c r="B5" s="4" t="s">
        <v>87</v>
      </c>
      <c r="C5" s="5">
        <v>258</v>
      </c>
      <c r="D5" s="6">
        <f t="shared" si="0"/>
        <v>55.9</v>
      </c>
      <c r="E5" s="6">
        <v>87.2</v>
      </c>
      <c r="F5" s="6">
        <f t="shared" si="1"/>
        <v>30.52</v>
      </c>
      <c r="G5" s="6">
        <f t="shared" si="2"/>
        <v>86.42</v>
      </c>
      <c r="H5" s="7" t="s">
        <v>83</v>
      </c>
      <c r="I5" s="7" t="s">
        <v>13</v>
      </c>
    </row>
    <row r="6" spans="1:9">
      <c r="A6" s="5" t="s">
        <v>88</v>
      </c>
      <c r="B6" s="15" t="s">
        <v>89</v>
      </c>
      <c r="C6" s="5">
        <v>259</v>
      </c>
      <c r="D6" s="6">
        <f t="shared" si="0"/>
        <v>56.1166666666667</v>
      </c>
      <c r="E6" s="6">
        <v>85.2</v>
      </c>
      <c r="F6" s="6">
        <f t="shared" si="1"/>
        <v>29.82</v>
      </c>
      <c r="G6" s="6">
        <f t="shared" si="2"/>
        <v>85.9366666666667</v>
      </c>
      <c r="H6" s="7" t="s">
        <v>83</v>
      </c>
      <c r="I6" s="7" t="s">
        <v>13</v>
      </c>
    </row>
    <row r="7" spans="1:9">
      <c r="A7" s="5" t="s">
        <v>90</v>
      </c>
      <c r="B7" s="17" t="s">
        <v>91</v>
      </c>
      <c r="C7" s="5">
        <v>255.5</v>
      </c>
      <c r="D7" s="6">
        <f>C7/3*0.65</f>
        <v>55.3583333333333</v>
      </c>
      <c r="E7" s="6">
        <v>86.6</v>
      </c>
      <c r="F7" s="6">
        <f>E7*0.35</f>
        <v>30.31</v>
      </c>
      <c r="G7" s="6">
        <f>SUM(D7,F7)</f>
        <v>85.6683333333333</v>
      </c>
      <c r="H7" s="7" t="s">
        <v>83</v>
      </c>
      <c r="I7" s="7" t="s">
        <v>13</v>
      </c>
    </row>
    <row r="8" spans="1:9">
      <c r="A8" s="3" t="s">
        <v>92</v>
      </c>
      <c r="B8" s="3" t="s">
        <v>93</v>
      </c>
      <c r="C8" s="5">
        <v>261</v>
      </c>
      <c r="D8" s="6">
        <f>C8/3*0.65</f>
        <v>56.55</v>
      </c>
      <c r="E8" s="6">
        <v>83.2</v>
      </c>
      <c r="F8" s="6">
        <f>E8*0.35</f>
        <v>29.12</v>
      </c>
      <c r="G8" s="6">
        <f>SUM(D8,F8)</f>
        <v>85.67</v>
      </c>
      <c r="H8" s="7" t="s">
        <v>83</v>
      </c>
      <c r="I8" s="7" t="s">
        <v>13</v>
      </c>
    </row>
    <row r="9" spans="1:9">
      <c r="A9" s="3" t="s">
        <v>94</v>
      </c>
      <c r="B9" s="4" t="s">
        <v>95</v>
      </c>
      <c r="C9" s="5">
        <v>257</v>
      </c>
      <c r="D9" s="6">
        <f t="shared" si="0"/>
        <v>55.6833333333333</v>
      </c>
      <c r="E9" s="6">
        <v>83.8</v>
      </c>
      <c r="F9" s="6">
        <f t="shared" si="1"/>
        <v>29.33</v>
      </c>
      <c r="G9" s="6">
        <f t="shared" si="2"/>
        <v>85.0133333333333</v>
      </c>
      <c r="H9" s="7" t="s">
        <v>83</v>
      </c>
      <c r="I9" s="7" t="s">
        <v>13</v>
      </c>
    </row>
    <row r="10" spans="1:9">
      <c r="A10" s="5" t="s">
        <v>96</v>
      </c>
      <c r="B10" s="5" t="s">
        <v>97</v>
      </c>
      <c r="C10" s="5">
        <v>258.5</v>
      </c>
      <c r="D10" s="6">
        <f t="shared" si="0"/>
        <v>56.0083333333333</v>
      </c>
      <c r="E10" s="6">
        <v>82</v>
      </c>
      <c r="F10" s="6">
        <f t="shared" si="1"/>
        <v>28.7</v>
      </c>
      <c r="G10" s="6">
        <f t="shared" si="2"/>
        <v>84.7083333333333</v>
      </c>
      <c r="H10" s="7" t="s">
        <v>83</v>
      </c>
      <c r="I10" s="7" t="s">
        <v>13</v>
      </c>
    </row>
    <row r="11" spans="1:9">
      <c r="A11" s="3" t="s">
        <v>98</v>
      </c>
      <c r="B11" s="4" t="s">
        <v>99</v>
      </c>
      <c r="C11" s="5">
        <v>261</v>
      </c>
      <c r="D11" s="6">
        <f t="shared" si="0"/>
        <v>56.55</v>
      </c>
      <c r="E11" s="6">
        <v>75.2</v>
      </c>
      <c r="F11" s="6">
        <f t="shared" si="1"/>
        <v>26.32</v>
      </c>
      <c r="G11" s="6">
        <f t="shared" si="2"/>
        <v>82.87</v>
      </c>
      <c r="H11" s="7" t="s">
        <v>83</v>
      </c>
      <c r="I11" s="7" t="s">
        <v>13</v>
      </c>
    </row>
    <row r="12" spans="1:9">
      <c r="A12" s="5" t="s">
        <v>100</v>
      </c>
      <c r="B12" s="5" t="s">
        <v>101</v>
      </c>
      <c r="C12" s="5">
        <v>257.5</v>
      </c>
      <c r="D12" s="6">
        <f t="shared" si="0"/>
        <v>55.7916666666667</v>
      </c>
      <c r="E12" s="6">
        <v>76.8</v>
      </c>
      <c r="F12" s="6">
        <f t="shared" si="1"/>
        <v>26.88</v>
      </c>
      <c r="G12" s="6">
        <f t="shared" si="2"/>
        <v>82.6716666666667</v>
      </c>
      <c r="H12" s="7" t="s">
        <v>83</v>
      </c>
      <c r="I12" s="7" t="s">
        <v>13</v>
      </c>
    </row>
  </sheetData>
  <sortState ref="A3:K12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zoomScale="160" zoomScaleNormal="160" workbookViewId="0">
      <selection activeCell="H2" sqref="H2"/>
    </sheetView>
  </sheetViews>
  <sheetFormatPr defaultColWidth="9" defaultRowHeight="14" outlineLevelRow="3"/>
  <cols>
    <col min="1" max="1" width="7.25454545454545" customWidth="1"/>
    <col min="2" max="2" width="13.7545454545455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1" t="s">
        <v>102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103</v>
      </c>
      <c r="B3" s="4" t="s">
        <v>104</v>
      </c>
      <c r="C3" s="5">
        <v>232</v>
      </c>
      <c r="D3" s="6">
        <f>C3/3*0.65</f>
        <v>50.2666666666667</v>
      </c>
      <c r="E3" s="6">
        <v>76.6</v>
      </c>
      <c r="F3" s="6">
        <f>E3*0.35</f>
        <v>26.81</v>
      </c>
      <c r="G3" s="6">
        <f>SUM(D3,F3)</f>
        <v>77.0766666666667</v>
      </c>
      <c r="H3" s="7" t="s">
        <v>105</v>
      </c>
      <c r="I3" s="7" t="s">
        <v>13</v>
      </c>
    </row>
    <row r="4" spans="1:9">
      <c r="A4" s="5" t="s">
        <v>106</v>
      </c>
      <c r="B4" s="5" t="s">
        <v>107</v>
      </c>
      <c r="C4" s="5">
        <v>217</v>
      </c>
      <c r="D4" s="6">
        <f>C4/3*0.65</f>
        <v>47.0166666666667</v>
      </c>
      <c r="E4" s="6">
        <v>82.2</v>
      </c>
      <c r="F4" s="6">
        <f>E4*0.35</f>
        <v>28.77</v>
      </c>
      <c r="G4" s="6">
        <f>SUM(D4,F4)</f>
        <v>75.7866666666667</v>
      </c>
      <c r="H4" s="7" t="s">
        <v>105</v>
      </c>
      <c r="I4" s="7" t="s">
        <v>13</v>
      </c>
    </row>
  </sheetData>
  <sortState ref="A3:K4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zoomScale="145" zoomScaleNormal="145" workbookViewId="0">
      <selection activeCell="H2" sqref="H2"/>
    </sheetView>
  </sheetViews>
  <sheetFormatPr defaultColWidth="9" defaultRowHeight="14" outlineLevelRow="3"/>
  <cols>
    <col min="1" max="1" width="7.25454545454545" customWidth="1"/>
    <col min="2" max="2" width="12.1272727272727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1" t="s">
        <v>108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109</v>
      </c>
      <c r="B3" s="4" t="s">
        <v>110</v>
      </c>
      <c r="C3" s="5">
        <v>210</v>
      </c>
      <c r="D3" s="6">
        <f>C3/3*0.65</f>
        <v>45.5</v>
      </c>
      <c r="E3" s="6">
        <v>87.4</v>
      </c>
      <c r="F3" s="6">
        <f>E3*0.35</f>
        <v>30.59</v>
      </c>
      <c r="G3" s="6">
        <f>SUM(D3,F3)</f>
        <v>76.09</v>
      </c>
      <c r="H3" s="7" t="s">
        <v>111</v>
      </c>
      <c r="I3" s="7" t="s">
        <v>13</v>
      </c>
    </row>
    <row r="4" spans="1:9">
      <c r="A4" s="5" t="s">
        <v>112</v>
      </c>
      <c r="B4" s="5" t="s">
        <v>113</v>
      </c>
      <c r="C4" s="5">
        <v>210</v>
      </c>
      <c r="D4" s="6">
        <f>C4/3*0.65</f>
        <v>45.5</v>
      </c>
      <c r="E4" s="6">
        <v>72.6</v>
      </c>
      <c r="F4" s="6">
        <f>E4*0.35</f>
        <v>25.41</v>
      </c>
      <c r="G4" s="6">
        <f>SUM(D4,F4)</f>
        <v>70.91</v>
      </c>
      <c r="H4" s="7" t="s">
        <v>111</v>
      </c>
      <c r="I4" s="7" t="s">
        <v>13</v>
      </c>
    </row>
  </sheetData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zoomScale="130" zoomScaleNormal="130" workbookViewId="0">
      <selection activeCell="H2" sqref="H2"/>
    </sheetView>
  </sheetViews>
  <sheetFormatPr defaultColWidth="9" defaultRowHeight="14" outlineLevelRow="4"/>
  <cols>
    <col min="1" max="1" width="7.25454545454545" customWidth="1"/>
    <col min="2" max="2" width="12.1272727272727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8" width="11.2545454545455" customWidth="1"/>
    <col min="9" max="9" width="9.37272727272727" customWidth="1"/>
  </cols>
  <sheetData>
    <row r="1" ht="23" spans="1:9">
      <c r="A1" s="1" t="s">
        <v>114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5" t="s">
        <v>115</v>
      </c>
      <c r="B3" s="5" t="s">
        <v>116</v>
      </c>
      <c r="C3" s="5">
        <v>238</v>
      </c>
      <c r="D3" s="12">
        <f>C3/3*0.65</f>
        <v>51.5666666666667</v>
      </c>
      <c r="E3" s="12">
        <v>89.2</v>
      </c>
      <c r="F3" s="13">
        <f>E3*0.35</f>
        <v>31.22</v>
      </c>
      <c r="G3" s="12">
        <f>SUM(D3,F3)</f>
        <v>82.7866666666667</v>
      </c>
      <c r="H3" s="13" t="s">
        <v>117</v>
      </c>
      <c r="I3" s="13" t="s">
        <v>13</v>
      </c>
    </row>
    <row r="4" spans="1:9">
      <c r="A4" s="5" t="s">
        <v>118</v>
      </c>
      <c r="B4" s="5" t="s">
        <v>119</v>
      </c>
      <c r="C4" s="5">
        <v>237.5</v>
      </c>
      <c r="D4" s="12">
        <f>C4/3*0.65</f>
        <v>51.4583333333333</v>
      </c>
      <c r="E4" s="12">
        <v>80.6</v>
      </c>
      <c r="F4" s="13">
        <f>E4*0.35</f>
        <v>28.21</v>
      </c>
      <c r="G4" s="12">
        <f>SUM(D4,F4)</f>
        <v>79.6683333333333</v>
      </c>
      <c r="H4" s="13" t="s">
        <v>117</v>
      </c>
      <c r="I4" s="13" t="s">
        <v>13</v>
      </c>
    </row>
    <row r="5" spans="1:9">
      <c r="A5" s="5" t="s">
        <v>120</v>
      </c>
      <c r="B5" s="5" t="s">
        <v>121</v>
      </c>
      <c r="C5" s="5">
        <v>237.5</v>
      </c>
      <c r="D5" s="12">
        <f>C5/3*0.65</f>
        <v>51.4583333333333</v>
      </c>
      <c r="E5" s="12">
        <v>73.8</v>
      </c>
      <c r="F5" s="13">
        <f>E5*0.35</f>
        <v>25.83</v>
      </c>
      <c r="G5" s="12">
        <f>SUM(D5,F5)</f>
        <v>77.2883333333333</v>
      </c>
      <c r="H5" s="13" t="s">
        <v>117</v>
      </c>
      <c r="I5" s="13" t="s">
        <v>13</v>
      </c>
    </row>
  </sheetData>
  <sortState ref="A3:K5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zoomScale="145" zoomScaleNormal="145" workbookViewId="0">
      <selection activeCell="H2" sqref="H2"/>
    </sheetView>
  </sheetViews>
  <sheetFormatPr defaultColWidth="9" defaultRowHeight="14" outlineLevelRow="3"/>
  <cols>
    <col min="1" max="1" width="7.25454545454545" style="10" customWidth="1"/>
    <col min="2" max="2" width="12.1272727272727" style="10" customWidth="1"/>
    <col min="3" max="3" width="9.37272727272727" style="10" customWidth="1"/>
    <col min="4" max="4" width="12.6272727272727" style="10" customWidth="1"/>
    <col min="5" max="5" width="9.37272727272727" style="10" customWidth="1"/>
    <col min="6" max="6" width="10.3727272727273" style="10" customWidth="1"/>
    <col min="7" max="7" width="7.37272727272727" style="10" customWidth="1"/>
    <col min="8" max="9" width="9.37272727272727" style="10" customWidth="1"/>
    <col min="10" max="16384" width="9" style="10"/>
  </cols>
  <sheetData>
    <row r="1" ht="23" spans="1:9">
      <c r="A1" s="1" t="s">
        <v>122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>
      <c r="A3" s="5" t="s">
        <v>123</v>
      </c>
      <c r="B3" s="11" t="s">
        <v>124</v>
      </c>
      <c r="C3" s="5">
        <v>237.5</v>
      </c>
      <c r="D3" s="12">
        <f>C3/3*0.65</f>
        <v>51.4583333333333</v>
      </c>
      <c r="E3" s="12">
        <v>89</v>
      </c>
      <c r="F3" s="13">
        <f>E3*0.35</f>
        <v>31.15</v>
      </c>
      <c r="G3" s="12">
        <f>SUM(D3,F3)</f>
        <v>82.6083333333333</v>
      </c>
      <c r="H3" s="13" t="s">
        <v>125</v>
      </c>
      <c r="I3" s="13" t="s">
        <v>13</v>
      </c>
      <c r="J3" s="14"/>
    </row>
    <row r="4" spans="1:10">
      <c r="A4" s="5" t="s">
        <v>126</v>
      </c>
      <c r="B4" s="11" t="s">
        <v>127</v>
      </c>
      <c r="C4" s="5">
        <v>227</v>
      </c>
      <c r="D4" s="12">
        <f>C4/3*0.65</f>
        <v>49.1833333333333</v>
      </c>
      <c r="E4" s="12">
        <v>78.2</v>
      </c>
      <c r="F4" s="13">
        <f>E4*0.35</f>
        <v>27.37</v>
      </c>
      <c r="G4" s="12">
        <f>SUM(D4,F4)</f>
        <v>76.5533333333333</v>
      </c>
      <c r="H4" s="13" t="s">
        <v>125</v>
      </c>
      <c r="I4" s="13" t="s">
        <v>13</v>
      </c>
      <c r="J4" s="14"/>
    </row>
  </sheetData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zoomScale="160" zoomScaleNormal="160" workbookViewId="0">
      <selection activeCell="H2" sqref="H2"/>
    </sheetView>
  </sheetViews>
  <sheetFormatPr defaultColWidth="9" defaultRowHeight="14" outlineLevelRow="3"/>
  <cols>
    <col min="1" max="1" width="7.25454545454545" customWidth="1"/>
    <col min="2" max="2" width="13.7545454545455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1" t="s">
        <v>128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129</v>
      </c>
      <c r="B3" s="4" t="s">
        <v>130</v>
      </c>
      <c r="C3" s="5">
        <v>216.5</v>
      </c>
      <c r="D3" s="6">
        <f>C3/3*0.65</f>
        <v>46.9083333333333</v>
      </c>
      <c r="E3" s="6">
        <v>83.6</v>
      </c>
      <c r="F3" s="6">
        <f>E3*0.35</f>
        <v>29.26</v>
      </c>
      <c r="G3" s="6">
        <f>SUM(D3,F3)</f>
        <v>76.1683333333333</v>
      </c>
      <c r="H3" s="7" t="s">
        <v>131</v>
      </c>
      <c r="I3" s="7" t="s">
        <v>13</v>
      </c>
    </row>
    <row r="4" spans="1:9">
      <c r="A4" s="5" t="s">
        <v>132</v>
      </c>
      <c r="B4" s="5" t="s">
        <v>133</v>
      </c>
      <c r="C4" s="5">
        <v>209.5</v>
      </c>
      <c r="D4" s="6">
        <f>C4/3*0.65</f>
        <v>45.3916666666667</v>
      </c>
      <c r="E4" s="6">
        <v>74.6</v>
      </c>
      <c r="F4" s="6">
        <f>E4*0.35</f>
        <v>26.11</v>
      </c>
      <c r="G4" s="6">
        <f>SUM(D4,F4)</f>
        <v>71.5016666666667</v>
      </c>
      <c r="H4" s="7" t="s">
        <v>131</v>
      </c>
      <c r="I4" s="7" t="s">
        <v>13</v>
      </c>
    </row>
  </sheetData>
  <sortState ref="A3:K4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zoomScale="160" zoomScaleNormal="160" workbookViewId="0">
      <selection activeCell="H2" sqref="H2"/>
    </sheetView>
  </sheetViews>
  <sheetFormatPr defaultColWidth="9" defaultRowHeight="14" outlineLevelRow="3"/>
  <cols>
    <col min="1" max="1" width="7.25454545454545" customWidth="1"/>
    <col min="2" max="2" width="13.7545454545455" customWidth="1"/>
    <col min="3" max="3" width="9.37272727272727" customWidth="1"/>
    <col min="4" max="4" width="12.6272727272727" customWidth="1"/>
    <col min="5" max="5" width="9.37272727272727" customWidth="1"/>
    <col min="6" max="6" width="10.3727272727273" customWidth="1"/>
    <col min="7" max="7" width="7.37272727272727" customWidth="1"/>
    <col min="8" max="9" width="9.37272727272727" customWidth="1"/>
  </cols>
  <sheetData>
    <row r="1" ht="23" spans="1:9">
      <c r="A1" s="8" t="s">
        <v>134</v>
      </c>
      <c r="B1" s="8"/>
      <c r="C1" s="8"/>
      <c r="D1" s="8"/>
      <c r="E1" s="8"/>
      <c r="F1" s="8"/>
      <c r="G1" s="8"/>
      <c r="H1" s="8"/>
      <c r="I1" s="8"/>
    </row>
    <row r="2" ht="30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3" t="s">
        <v>135</v>
      </c>
      <c r="B3" s="4" t="s">
        <v>136</v>
      </c>
      <c r="C3" s="5">
        <v>248</v>
      </c>
      <c r="D3" s="6">
        <f>C3/3*0.65</f>
        <v>53.7333333333333</v>
      </c>
      <c r="E3" s="6">
        <v>83.8</v>
      </c>
      <c r="F3" s="6">
        <f>E3*0.35</f>
        <v>29.33</v>
      </c>
      <c r="G3" s="6">
        <f>SUM(D3,F3)</f>
        <v>83.0633333333333</v>
      </c>
      <c r="H3" s="7" t="s">
        <v>137</v>
      </c>
      <c r="I3" s="7" t="s">
        <v>13</v>
      </c>
    </row>
    <row r="4" spans="1:9">
      <c r="A4" s="5" t="s">
        <v>138</v>
      </c>
      <c r="B4" s="5" t="s">
        <v>139</v>
      </c>
      <c r="C4" s="5">
        <v>252</v>
      </c>
      <c r="D4" s="6">
        <f>C4/3*0.65</f>
        <v>54.6</v>
      </c>
      <c r="E4" s="6">
        <v>72.4</v>
      </c>
      <c r="F4" s="6">
        <f>E4*0.35</f>
        <v>25.34</v>
      </c>
      <c r="G4" s="6">
        <f>SUM(D4,F4)</f>
        <v>79.94</v>
      </c>
      <c r="H4" s="7" t="s">
        <v>137</v>
      </c>
      <c r="I4" s="7" t="s">
        <v>13</v>
      </c>
    </row>
  </sheetData>
  <sortState ref="A3:K4">
    <sortCondition ref="G3" descending="1"/>
  </sortState>
  <mergeCells count="1">
    <mergeCell ref="A1:I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</vt:lpstr>
      <vt:lpstr>初中语文</vt:lpstr>
      <vt:lpstr>小学数学</vt:lpstr>
      <vt:lpstr>初中数学</vt:lpstr>
      <vt:lpstr>初中地理</vt:lpstr>
      <vt:lpstr>初中思想政治</vt:lpstr>
      <vt:lpstr>小学音乐</vt:lpstr>
      <vt:lpstr>初中物理</vt:lpstr>
      <vt:lpstr>初中生物</vt:lpstr>
      <vt:lpstr>小学信息技术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2020-10-10T07:21:00Z</dcterms:created>
  <dcterms:modified xsi:type="dcterms:W3CDTF">2020-10-12T02:43:36Z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